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БЮДЖЕТА'!$A$12:$E$202</definedName>
    <definedName name="_xlnm.Print_Titles" localSheetId="0">'БЕЗ УЧЕТА СЧЕТОВ БЮДЖЕТА'!$12:$12</definedName>
    <definedName name="_xlnm.Print_Area" localSheetId="0">'БЕЗ УЧЕТА СЧЕТОВ БЮДЖЕТА'!$A$1:$P$204</definedName>
  </definedNames>
  <calcPr fullCalcOnLoad="1"/>
</workbook>
</file>

<file path=xl/sharedStrings.xml><?xml version="1.0" encoding="utf-8"?>
<sst xmlns="http://schemas.openxmlformats.org/spreadsheetml/2006/main" count="431" uniqueCount="299">
  <si>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</si>
  <si>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</si>
  <si>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</si>
  <si>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</si>
  <si>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</si>
  <si>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</si>
  <si>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</si>
  <si>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</si>
  <si>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</si>
  <si>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</si>
  <si>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</si>
  <si>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</si>
  <si>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</si>
  <si>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</si>
  <si>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</si>
  <si>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</si>
  <si>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</si>
  <si>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</si>
  <si>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</si>
  <si>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</si>
  <si>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</si>
  <si>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</si>
  <si>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</si>
  <si>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</si>
  <si>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</si>
  <si>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</si>
  <si>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</si>
  <si>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</si>
  <si>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</si>
  <si>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</si>
  <si>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</si>
  <si>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</si>
  <si>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</si>
  <si>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</si>
  <si>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</si>
  <si>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</si>
  <si>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</si>
  <si>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</si>
  <si>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</si>
  <si>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</si>
  <si>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</si>
  <si>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</si>
  <si>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</si>
  <si>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</si>
  <si>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</si>
  <si>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</si>
  <si>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</si>
  <si>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</si>
  <si>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</si>
  <si>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</si>
  <si>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</si>
  <si>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</si>
  <si>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</si>
  <si>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</si>
  <si>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</si>
  <si>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</si>
  <si>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</si>
  <si>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</si>
  <si>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</si>
  <si>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</si>
  <si>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</si>
  <si>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</si>
  <si>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</si>
  <si>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</si>
  <si>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</si>
  <si>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</si>
  <si>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</si>
  <si>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</si>
  <si>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</si>
  <si>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</si>
  <si>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</si>
  <si>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</si>
  <si>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</si>
  <si>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</si>
  <si>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</si>
  <si>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</si>
  <si>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</si>
  <si>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</si>
  <si>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</si>
  <si>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</si>
  <si>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</si>
  <si>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</si>
  <si>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</si>
  <si>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</si>
  <si>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</si>
  <si>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</si>
  <si>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</si>
  <si>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</si>
  <si>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</si>
  <si>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</si>
  <si>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</si>
  <si>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</si>
  <si>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</si>
  <si>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</si>
  <si>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</si>
  <si>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</si>
  <si>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</si>
  <si>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</si>
  <si>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</si>
  <si>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</si>
  <si>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</si>
  <si>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</si>
  <si>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</si>
  <si>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</si>
  <si>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</si>
  <si>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</si>
  <si>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</si>
  <si>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</si>
  <si>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</si>
  <si>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</si>
  <si>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</si>
  <si>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</si>
  <si>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</si>
  <si>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</si>
  <si>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</si>
  <si>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</si>
  <si>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</si>
  <si>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</si>
  <si>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</si>
  <si>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</si>
  <si>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</si>
  <si>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</si>
  <si>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</si>
  <si>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</si>
  <si>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</si>
  <si>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</si>
  <si>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</si>
  <si>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</si>
  <si>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</si>
  <si>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</si>
  <si>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</si>
  <si>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</si>
  <si>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</si>
  <si>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</si>
  <si>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</si>
  <si>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</si>
  <si>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</si>
  <si>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</si>
  <si>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</si>
  <si>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</si>
  <si>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</si>
  <si>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</si>
  <si>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</si>
  <si>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</si>
  <si>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</si>
  <si>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</si>
  <si>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</si>
  <si>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</si>
  <si>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</si>
  <si>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</si>
  <si>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</si>
  <si>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</si>
  <si>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</si>
  <si>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</si>
  <si>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</si>
  <si>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</si>
  <si>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</si>
  <si>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</si>
  <si>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</si>
  <si>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</si>
  <si>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</si>
  <si>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</si>
  <si>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</si>
  <si>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</si>
  <si>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</si>
  <si>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</si>
  <si>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</si>
  <si>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</si>
  <si>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</si>
  <si>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</si>
  <si>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</si>
  <si>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</si>
  <si>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</si>
  <si>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</si>
  <si>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</si>
  <si>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</si>
  <si>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</si>
  <si>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</si>
  <si>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</si>
  <si>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</si>
  <si>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</si>
  <si>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</si>
  <si>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</si>
  <si>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</si>
  <si>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</si>
  <si>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</si>
  <si>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</si>
  <si>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</si>
  <si>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</si>
  <si>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</si>
  <si>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</si>
  <si>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</si>
  <si>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</si>
  <si>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</si>
  <si>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</si>
  <si>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</si>
  <si>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</si>
  <si>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</si>
  <si>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</si>
  <si>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2300001610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</si>
  <si>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</si>
  <si>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</si>
  <si>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</si>
  <si>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</si>
  <si>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</si>
  <si>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</si>
  <si>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</si>
  <si>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</si>
  <si>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</si>
  <si>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</si>
  <si>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</si>
  <si>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</si>
  <si>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</si>
  <si>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 xml:space="preserve">Приложение 14 к решению </t>
  </si>
  <si>
    <t>0800000630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</si>
  <si>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</si>
  <si>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</si>
  <si>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</si>
  <si>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</si>
  <si>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</si>
  <si>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</si>
  <si>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</si>
  <si>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</si>
  <si>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</si>
  <si>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1900000000</t>
  </si>
  <si>
    <t>01000L4970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</si>
  <si>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</si>
  <si>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</si>
  <si>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</si>
  <si>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 xml:space="preserve">Субсидии на социальные выплаты молодым семьям для приобретения (строительства) жилья экономкласса 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</si>
  <si>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</si>
  <si>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</si>
  <si>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</si>
  <si>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</si>
  <si>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</si>
  <si>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</si>
  <si>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</si>
  <si>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</si>
  <si>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</si>
  <si>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</si>
  <si>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</si>
  <si>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</si>
  <si>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</si>
  <si>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</si>
  <si>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</si>
  <si>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</si>
  <si>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</si>
  <si>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</si>
  <si>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</si>
  <si>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районного бюджета на 2019 год по финансовому обеспечению муниципальных программ Михайловского муниципального района и непрограммным направлениям деятельности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</si>
  <si>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</si>
  <si>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</si>
  <si>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</si>
  <si>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</si>
  <si>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</si>
  <si>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</si>
  <si>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</si>
  <si>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0310092340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</si>
  <si>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</si>
  <si>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</si>
  <si>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</si>
  <si>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</si>
  <si>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</si>
  <si>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развитие спортивной инфраструктуры, находящейся в муниципальной собственности</t>
  </si>
  <si>
    <t>1500092190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</si>
  <si>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</si>
  <si>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</si>
  <si>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</si>
  <si>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</si>
  <si>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</si>
  <si>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</si>
  <si>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</si>
  <si>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</si>
  <si>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</si>
  <si>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</si>
  <si>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</si>
  <si>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</si>
  <si>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</si>
  <si>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</si>
  <si>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№ 339 от 25.12.2018г.</t>
  </si>
  <si>
    <t>03100P5200</t>
  </si>
  <si>
    <t>0310050970</t>
  </si>
  <si>
    <t>МП"Доступная среда для инвалидов Михайловского муницпального района"</t>
  </si>
  <si>
    <t xml:space="preserve">Строительство Дома культуры в с. Первомайском </t>
  </si>
  <si>
    <t>16100L5050</t>
  </si>
  <si>
    <t>0320093140</t>
  </si>
  <si>
    <t>Приложение 7 к решению Думы</t>
  </si>
  <si>
    <t xml:space="preserve">Михайловского муниципального 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</si>
  <si>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</si>
  <si>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</si>
  <si>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</si>
  <si>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</si>
  <si>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15000S2190</t>
  </si>
  <si>
    <t>Расходы на развитие спортивной инфраструктуры, находящейся в муниципальной собственности за счет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</si>
  <si>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</si>
  <si>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</si>
  <si>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</si>
  <si>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99900M0820</t>
  </si>
  <si>
    <t>района № 360 от 28.03.2019г.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</si>
</sst>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  <numFmt numFmtId="173" formatCode="_-* #,##0.000_р_._-;\-* #,##0.0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172" fontId="5" fillId="37" borderId="0" xfId="0" applyNumberFormat="1" applyFont="1" applyFill="1" applyBorder="1" applyAlignment="1">
      <alignment horizontal="center" vertical="center" shrinkToFit="1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left" vertical="center"/>
    </xf>
    <xf numFmtId="172" fontId="6" fillId="39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5" ht="15.75">
      <c r="B1" s="149" t="s">
        <v>286</v>
      </c>
      <c r="C1" s="149"/>
      <c r="D1" s="149"/>
      <c r="E1" s="149"/>
    </row>
    <row r="2" spans="2:5" ht="15.75">
      <c r="B2" s="149" t="s">
        <v>287</v>
      </c>
      <c r="C2" s="149"/>
      <c r="D2" s="149"/>
      <c r="E2" s="149"/>
    </row>
    <row r="3" spans="2:5" ht="15.75">
      <c r="B3" s="149" t="s">
        <v>298</v>
      </c>
      <c r="C3" s="149"/>
      <c r="D3" s="149"/>
      <c r="E3" s="149"/>
    </row>
    <row r="4" spans="2:5" ht="15.75">
      <c r="B4" s="141"/>
      <c r="C4" s="141"/>
      <c r="D4" s="141"/>
      <c r="E4" s="141"/>
    </row>
    <row r="5" spans="2:23" ht="18.75">
      <c r="B5" s="144" t="s">
        <v>213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59"/>
      <c r="W5" s="2"/>
    </row>
    <row r="6" spans="2:23" ht="15" customHeight="1">
      <c r="B6" s="145" t="s">
        <v>70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60"/>
      <c r="W6" s="2"/>
    </row>
    <row r="7" spans="2:23" ht="15.75">
      <c r="B7" s="147" t="s">
        <v>279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35"/>
      <c r="V7" s="2"/>
      <c r="W7" s="2"/>
    </row>
    <row r="8" spans="2:23" ht="12.75">
      <c r="B8" s="2"/>
      <c r="V8" s="2"/>
      <c r="W8" s="2"/>
    </row>
    <row r="9" spans="1:23" ht="30.75" customHeight="1">
      <c r="A9" s="146" t="s">
        <v>26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V9" s="2"/>
      <c r="W9" s="2"/>
    </row>
    <row r="10" spans="1:23" ht="57" customHeight="1">
      <c r="A10" s="143" t="s">
        <v>249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V10" s="2"/>
      <c r="W10" s="2"/>
    </row>
    <row r="11" spans="1:23" ht="16.5" thickBot="1">
      <c r="A11" s="38"/>
      <c r="B11" s="38"/>
      <c r="C11" s="38"/>
      <c r="D11" s="38"/>
      <c r="E11" s="38" t="s">
        <v>68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W11" s="43" t="s">
        <v>23</v>
      </c>
    </row>
    <row r="12" spans="1:23" ht="48" thickBot="1">
      <c r="A12" s="4" t="s">
        <v>0</v>
      </c>
      <c r="B12" s="4" t="s">
        <v>16</v>
      </c>
      <c r="C12" s="4" t="s">
        <v>1</v>
      </c>
      <c r="D12" s="4"/>
      <c r="E12" s="4" t="s">
        <v>4</v>
      </c>
      <c r="F12" s="20" t="s">
        <v>4</v>
      </c>
      <c r="G12" s="4" t="s">
        <v>4</v>
      </c>
      <c r="H12" s="4" t="s">
        <v>4</v>
      </c>
      <c r="I12" s="4" t="s">
        <v>4</v>
      </c>
      <c r="J12" s="4" t="s">
        <v>4</v>
      </c>
      <c r="K12" s="4" t="s">
        <v>4</v>
      </c>
      <c r="L12" s="4" t="s">
        <v>4</v>
      </c>
      <c r="M12" s="4" t="s">
        <v>4</v>
      </c>
      <c r="N12" s="4" t="s">
        <v>4</v>
      </c>
      <c r="O12" s="4" t="s">
        <v>4</v>
      </c>
      <c r="P12" s="4" t="s">
        <v>4</v>
      </c>
      <c r="Q12" s="4" t="s">
        <v>4</v>
      </c>
      <c r="R12" s="4" t="s">
        <v>4</v>
      </c>
      <c r="S12" s="4" t="s">
        <v>4</v>
      </c>
      <c r="T12" s="4" t="s">
        <v>4</v>
      </c>
      <c r="U12" s="30" t="s">
        <v>4</v>
      </c>
      <c r="V12" s="44" t="s">
        <v>25</v>
      </c>
      <c r="W12" s="36" t="s">
        <v>24</v>
      </c>
    </row>
    <row r="13" spans="1:23" ht="25.5" customHeight="1" thickBot="1">
      <c r="A13" s="79" t="s">
        <v>69</v>
      </c>
      <c r="B13" s="80" t="s">
        <v>2</v>
      </c>
      <c r="C13" s="81"/>
      <c r="D13" s="80" t="s">
        <v>104</v>
      </c>
      <c r="E13" s="142">
        <f>E17+E21+E54+E61+E65+E70+E75+E82+E85+E88+E93+E105+E14+E57+E51+E109+E117+E121+E124+E127</f>
        <v>816540.2699300001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33.75" customHeight="1" thickBot="1">
      <c r="A14" s="88" t="s">
        <v>230</v>
      </c>
      <c r="B14" s="89" t="s">
        <v>76</v>
      </c>
      <c r="C14" s="90"/>
      <c r="D14" s="89" t="s">
        <v>105</v>
      </c>
      <c r="E14" s="91">
        <f>E15</f>
        <v>1388.2964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18" customHeight="1" thickBot="1">
      <c r="A15" s="127" t="s">
        <v>17</v>
      </c>
      <c r="B15" s="92" t="s">
        <v>76</v>
      </c>
      <c r="C15" s="93"/>
      <c r="D15" s="92" t="s">
        <v>105</v>
      </c>
      <c r="E15" s="94">
        <f>E16</f>
        <v>1388.2964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32.25" customHeight="1" thickBot="1">
      <c r="A16" s="67" t="s">
        <v>229</v>
      </c>
      <c r="B16" s="95" t="s">
        <v>76</v>
      </c>
      <c r="C16" s="96"/>
      <c r="D16" s="95" t="s">
        <v>225</v>
      </c>
      <c r="E16" s="97">
        <f>350+1038.2964</f>
        <v>1388.2964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thickBot="1">
      <c r="A17" s="13" t="s">
        <v>231</v>
      </c>
      <c r="B17" s="16">
        <v>951</v>
      </c>
      <c r="C17" s="9"/>
      <c r="D17" s="9" t="s">
        <v>107</v>
      </c>
      <c r="E17" s="102">
        <f>E18</f>
        <v>12906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16.5" thickBot="1">
      <c r="A18" s="127" t="s">
        <v>17</v>
      </c>
      <c r="B18" s="128">
        <v>951</v>
      </c>
      <c r="C18" s="129"/>
      <c r="D18" s="128" t="s">
        <v>107</v>
      </c>
      <c r="E18" s="130">
        <f>E19+E20</f>
        <v>12906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2.25" thickBot="1">
      <c r="A19" s="67" t="s">
        <v>43</v>
      </c>
      <c r="B19" s="63">
        <v>951</v>
      </c>
      <c r="C19" s="65"/>
      <c r="D19" s="64" t="s">
        <v>106</v>
      </c>
      <c r="E19" s="101">
        <v>12906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18.75">
      <c r="A20" s="67" t="s">
        <v>101</v>
      </c>
      <c r="B20" s="63">
        <v>951</v>
      </c>
      <c r="C20" s="65"/>
      <c r="D20" s="64" t="s">
        <v>106</v>
      </c>
      <c r="E20" s="101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5.75">
      <c r="A21" s="13" t="s">
        <v>232</v>
      </c>
      <c r="B21" s="16">
        <v>953</v>
      </c>
      <c r="C21" s="9"/>
      <c r="D21" s="9" t="s">
        <v>110</v>
      </c>
      <c r="E21" s="102">
        <f>E22</f>
        <v>585746.7462</v>
      </c>
      <c r="F21" s="102">
        <f aca="true" t="shared" si="0" ref="F21:W21">F22</f>
        <v>0</v>
      </c>
      <c r="G21" s="102">
        <f t="shared" si="0"/>
        <v>0</v>
      </c>
      <c r="H21" s="102">
        <f t="shared" si="0"/>
        <v>0</v>
      </c>
      <c r="I21" s="102">
        <f t="shared" si="0"/>
        <v>0</v>
      </c>
      <c r="J21" s="102">
        <f t="shared" si="0"/>
        <v>0</v>
      </c>
      <c r="K21" s="102">
        <f t="shared" si="0"/>
        <v>0</v>
      </c>
      <c r="L21" s="102">
        <f t="shared" si="0"/>
        <v>0</v>
      </c>
      <c r="M21" s="102">
        <f t="shared" si="0"/>
        <v>0</v>
      </c>
      <c r="N21" s="102">
        <f t="shared" si="0"/>
        <v>0</v>
      </c>
      <c r="O21" s="102">
        <f t="shared" si="0"/>
        <v>0</v>
      </c>
      <c r="P21" s="102">
        <f t="shared" si="0"/>
        <v>0</v>
      </c>
      <c r="Q21" s="102">
        <f t="shared" si="0"/>
        <v>0</v>
      </c>
      <c r="R21" s="102">
        <f t="shared" si="0"/>
        <v>0</v>
      </c>
      <c r="S21" s="102">
        <f t="shared" si="0"/>
        <v>0</v>
      </c>
      <c r="T21" s="102">
        <f t="shared" si="0"/>
        <v>0</v>
      </c>
      <c r="U21" s="102">
        <f t="shared" si="0"/>
        <v>0</v>
      </c>
      <c r="V21" s="102">
        <f t="shared" si="0"/>
        <v>0</v>
      </c>
      <c r="W21" s="102">
        <f t="shared" si="0"/>
        <v>0</v>
      </c>
    </row>
    <row r="22" spans="1:23" ht="26.25" thickBot="1">
      <c r="A22" s="127" t="s">
        <v>19</v>
      </c>
      <c r="B22" s="128" t="s">
        <v>18</v>
      </c>
      <c r="C22" s="129"/>
      <c r="D22" s="128" t="s">
        <v>104</v>
      </c>
      <c r="E22" s="130">
        <f aca="true" t="shared" si="1" ref="E22:W22">E23+E30+E42+E45+E48</f>
        <v>585746.7462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0">
        <f t="shared" si="1"/>
        <v>0</v>
      </c>
      <c r="K22" s="130">
        <f t="shared" si="1"/>
        <v>0</v>
      </c>
      <c r="L22" s="130">
        <f t="shared" si="1"/>
        <v>0</v>
      </c>
      <c r="M22" s="130">
        <f t="shared" si="1"/>
        <v>0</v>
      </c>
      <c r="N22" s="130">
        <f t="shared" si="1"/>
        <v>0</v>
      </c>
      <c r="O22" s="130">
        <f t="shared" si="1"/>
        <v>0</v>
      </c>
      <c r="P22" s="130">
        <f t="shared" si="1"/>
        <v>0</v>
      </c>
      <c r="Q22" s="130">
        <f t="shared" si="1"/>
        <v>0</v>
      </c>
      <c r="R22" s="130">
        <f t="shared" si="1"/>
        <v>0</v>
      </c>
      <c r="S22" s="130">
        <f t="shared" si="1"/>
        <v>0</v>
      </c>
      <c r="T22" s="130">
        <f t="shared" si="1"/>
        <v>0</v>
      </c>
      <c r="U22" s="130">
        <f t="shared" si="1"/>
        <v>0</v>
      </c>
      <c r="V22" s="130">
        <f t="shared" si="1"/>
        <v>0</v>
      </c>
      <c r="W22" s="130">
        <f t="shared" si="1"/>
        <v>0</v>
      </c>
    </row>
    <row r="23" spans="1:23" ht="19.5" customHeight="1" thickBot="1">
      <c r="A23" s="75" t="s">
        <v>58</v>
      </c>
      <c r="B23" s="18">
        <v>953</v>
      </c>
      <c r="C23" s="6"/>
      <c r="D23" s="6" t="s">
        <v>108</v>
      </c>
      <c r="E23" s="105">
        <f>E24+E26+E25+E28+E27+E29</f>
        <v>127536.37154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32.25" thickBot="1">
      <c r="A24" s="62" t="s">
        <v>43</v>
      </c>
      <c r="B24" s="63">
        <v>953</v>
      </c>
      <c r="C24" s="64"/>
      <c r="D24" s="64" t="s">
        <v>109</v>
      </c>
      <c r="E24" s="101">
        <v>36910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32.25" thickBot="1">
      <c r="A25" s="67" t="s">
        <v>73</v>
      </c>
      <c r="B25" s="63">
        <v>953</v>
      </c>
      <c r="C25" s="64"/>
      <c r="D25" s="64" t="s">
        <v>111</v>
      </c>
      <c r="E25" s="101">
        <v>2202.42482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51" customHeight="1" thickBot="1">
      <c r="A26" s="67" t="s">
        <v>59</v>
      </c>
      <c r="B26" s="63">
        <v>953</v>
      </c>
      <c r="C26" s="64"/>
      <c r="D26" s="64" t="s">
        <v>112</v>
      </c>
      <c r="E26" s="101">
        <v>86703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51" customHeight="1" thickBot="1">
      <c r="A27" s="77" t="s">
        <v>250</v>
      </c>
      <c r="B27" s="78">
        <v>953</v>
      </c>
      <c r="C27" s="64"/>
      <c r="D27" s="64" t="s">
        <v>285</v>
      </c>
      <c r="E27" s="101">
        <v>300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51" customHeight="1" thickBot="1">
      <c r="A28" s="67" t="s">
        <v>261</v>
      </c>
      <c r="B28" s="63">
        <v>953</v>
      </c>
      <c r="C28" s="64"/>
      <c r="D28" s="64" t="s">
        <v>262</v>
      </c>
      <c r="E28" s="101">
        <v>1369.5872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51" customHeight="1" thickBot="1">
      <c r="A29" s="67" t="s">
        <v>289</v>
      </c>
      <c r="B29" s="63">
        <v>953</v>
      </c>
      <c r="C29" s="64"/>
      <c r="D29" s="64" t="s">
        <v>288</v>
      </c>
      <c r="E29" s="101">
        <v>51.35952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23.25" customHeight="1" thickBot="1">
      <c r="A30" s="76" t="s">
        <v>60</v>
      </c>
      <c r="B30" s="74">
        <v>953</v>
      </c>
      <c r="C30" s="6"/>
      <c r="D30" s="6" t="s">
        <v>113</v>
      </c>
      <c r="E30" s="105">
        <f>E31+E33+E36+E37+E32+E34+E35+E38+E39+E40+E41</f>
        <v>417551.33566000004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32.25" thickBot="1">
      <c r="A31" s="62" t="s">
        <v>43</v>
      </c>
      <c r="B31" s="63">
        <v>953</v>
      </c>
      <c r="C31" s="64"/>
      <c r="D31" s="64" t="s">
        <v>114</v>
      </c>
      <c r="E31" s="101">
        <v>88840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32.25" thickBot="1">
      <c r="A32" s="67" t="s">
        <v>80</v>
      </c>
      <c r="B32" s="63">
        <v>953</v>
      </c>
      <c r="C32" s="64"/>
      <c r="D32" s="64" t="s">
        <v>115</v>
      </c>
      <c r="E32" s="101">
        <v>5582.44605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48" customHeight="1" thickBot="1">
      <c r="A33" s="77" t="s">
        <v>61</v>
      </c>
      <c r="B33" s="78">
        <v>953</v>
      </c>
      <c r="C33" s="64"/>
      <c r="D33" s="64" t="s">
        <v>116</v>
      </c>
      <c r="E33" s="101">
        <v>291581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48" customHeight="1" thickBot="1">
      <c r="A34" s="77" t="s">
        <v>250</v>
      </c>
      <c r="B34" s="78">
        <v>953</v>
      </c>
      <c r="C34" s="64"/>
      <c r="D34" s="64" t="s">
        <v>251</v>
      </c>
      <c r="E34" s="101">
        <v>2900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48" customHeight="1" thickBot="1">
      <c r="A35" s="77" t="s">
        <v>252</v>
      </c>
      <c r="B35" s="78">
        <v>953</v>
      </c>
      <c r="C35" s="64"/>
      <c r="D35" s="64" t="s">
        <v>253</v>
      </c>
      <c r="E35" s="101">
        <v>17985.202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3" customHeight="1" thickBot="1">
      <c r="A36" s="62" t="s">
        <v>64</v>
      </c>
      <c r="B36" s="63">
        <v>953</v>
      </c>
      <c r="C36" s="64"/>
      <c r="D36" s="64" t="s">
        <v>117</v>
      </c>
      <c r="E36" s="101">
        <v>900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20.25" customHeight="1" thickBot="1">
      <c r="A37" s="67" t="s">
        <v>65</v>
      </c>
      <c r="B37" s="63">
        <v>953</v>
      </c>
      <c r="C37" s="64"/>
      <c r="D37" s="64" t="s">
        <v>118</v>
      </c>
      <c r="E37" s="101">
        <v>3452.319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40.5" customHeight="1" thickBot="1">
      <c r="A38" s="67" t="s">
        <v>258</v>
      </c>
      <c r="B38" s="63">
        <v>953</v>
      </c>
      <c r="C38" s="64"/>
      <c r="D38" s="64" t="s">
        <v>280</v>
      </c>
      <c r="E38" s="101">
        <v>4050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51.75" customHeight="1" thickBot="1">
      <c r="A39" s="67" t="s">
        <v>259</v>
      </c>
      <c r="B39" s="63">
        <v>953</v>
      </c>
      <c r="C39" s="64"/>
      <c r="D39" s="64" t="s">
        <v>281</v>
      </c>
      <c r="E39" s="101">
        <v>557.24264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42" customHeight="1" thickBot="1">
      <c r="A40" s="67" t="s">
        <v>260</v>
      </c>
      <c r="B40" s="63">
        <v>953</v>
      </c>
      <c r="C40" s="64"/>
      <c r="D40" s="64" t="s">
        <v>257</v>
      </c>
      <c r="E40" s="101">
        <v>1641.5672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42" customHeight="1" thickBot="1">
      <c r="A41" s="67" t="s">
        <v>291</v>
      </c>
      <c r="B41" s="63">
        <v>953</v>
      </c>
      <c r="C41" s="64"/>
      <c r="D41" s="64" t="s">
        <v>290</v>
      </c>
      <c r="E41" s="101">
        <v>61.55877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32.25" thickBot="1">
      <c r="A42" s="75" t="s">
        <v>62</v>
      </c>
      <c r="B42" s="74">
        <v>953</v>
      </c>
      <c r="C42" s="6"/>
      <c r="D42" s="6" t="s">
        <v>119</v>
      </c>
      <c r="E42" s="105">
        <f>E43+E44</f>
        <v>24281.5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62" t="s">
        <v>63</v>
      </c>
      <c r="B43" s="63">
        <v>953</v>
      </c>
      <c r="C43" s="64"/>
      <c r="D43" s="64" t="s">
        <v>120</v>
      </c>
      <c r="E43" s="101">
        <v>24053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20.25" customHeight="1" thickBot="1">
      <c r="A44" s="67" t="s">
        <v>187</v>
      </c>
      <c r="B44" s="63">
        <v>953</v>
      </c>
      <c r="C44" s="64"/>
      <c r="D44" s="64" t="s">
        <v>188</v>
      </c>
      <c r="E44" s="101">
        <v>228.5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75" t="s">
        <v>66</v>
      </c>
      <c r="B45" s="18">
        <v>953</v>
      </c>
      <c r="C45" s="6"/>
      <c r="D45" s="6" t="s">
        <v>121</v>
      </c>
      <c r="E45" s="105">
        <f>E46+E47</f>
        <v>16377.538999999999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2.25" thickBot="1">
      <c r="A46" s="62" t="s">
        <v>31</v>
      </c>
      <c r="B46" s="63">
        <v>953</v>
      </c>
      <c r="C46" s="64"/>
      <c r="D46" s="64" t="s">
        <v>122</v>
      </c>
      <c r="E46" s="101">
        <v>15941.8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16.5" thickBot="1">
      <c r="A47" s="62" t="s">
        <v>81</v>
      </c>
      <c r="B47" s="63">
        <v>953</v>
      </c>
      <c r="C47" s="64"/>
      <c r="D47" s="64" t="s">
        <v>123</v>
      </c>
      <c r="E47" s="101">
        <v>435.739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16.5" thickBot="1">
      <c r="A48" s="75" t="s">
        <v>200</v>
      </c>
      <c r="B48" s="18">
        <v>953</v>
      </c>
      <c r="C48" s="6"/>
      <c r="D48" s="6" t="s">
        <v>203</v>
      </c>
      <c r="E48" s="105">
        <f>E49+E50</f>
        <v>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16.5" thickBot="1">
      <c r="A49" s="62" t="s">
        <v>201</v>
      </c>
      <c r="B49" s="63">
        <v>953</v>
      </c>
      <c r="C49" s="64"/>
      <c r="D49" s="64" t="s">
        <v>202</v>
      </c>
      <c r="E49" s="101">
        <v>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16.5" thickBot="1">
      <c r="A50" s="62" t="s">
        <v>234</v>
      </c>
      <c r="B50" s="63">
        <v>953</v>
      </c>
      <c r="C50" s="64"/>
      <c r="D50" s="64" t="s">
        <v>204</v>
      </c>
      <c r="E50" s="101">
        <v>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32.25" thickBot="1">
      <c r="A51" s="8" t="s">
        <v>233</v>
      </c>
      <c r="B51" s="16">
        <v>951</v>
      </c>
      <c r="C51" s="9"/>
      <c r="D51" s="9" t="s">
        <v>124</v>
      </c>
      <c r="E51" s="10">
        <f>E52</f>
        <v>31.5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16.5" thickBot="1">
      <c r="A52" s="127" t="s">
        <v>17</v>
      </c>
      <c r="B52" s="85">
        <v>951</v>
      </c>
      <c r="C52" s="86"/>
      <c r="D52" s="86" t="s">
        <v>124</v>
      </c>
      <c r="E52" s="87">
        <f>E53</f>
        <v>31.5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32.25" thickBot="1">
      <c r="A53" s="67" t="s">
        <v>77</v>
      </c>
      <c r="B53" s="63">
        <v>951</v>
      </c>
      <c r="C53" s="64"/>
      <c r="D53" s="64" t="s">
        <v>125</v>
      </c>
      <c r="E53" s="66">
        <v>31.5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4.5" customHeight="1" thickBot="1">
      <c r="A54" s="13" t="s">
        <v>282</v>
      </c>
      <c r="B54" s="16">
        <v>951</v>
      </c>
      <c r="C54" s="9"/>
      <c r="D54" s="9" t="s">
        <v>126</v>
      </c>
      <c r="E54" s="10">
        <f>E55</f>
        <v>100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6.5" thickBot="1">
      <c r="A55" s="127" t="s">
        <v>17</v>
      </c>
      <c r="B55" s="128">
        <v>951</v>
      </c>
      <c r="C55" s="129"/>
      <c r="D55" s="128" t="s">
        <v>126</v>
      </c>
      <c r="E55" s="131">
        <f>E56</f>
        <v>100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3" customHeight="1" thickBot="1">
      <c r="A56" s="67" t="s">
        <v>51</v>
      </c>
      <c r="B56" s="63">
        <v>951</v>
      </c>
      <c r="C56" s="64"/>
      <c r="D56" s="64" t="s">
        <v>127</v>
      </c>
      <c r="E56" s="66">
        <v>100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3" customHeight="1" thickBot="1">
      <c r="A57" s="69" t="s">
        <v>235</v>
      </c>
      <c r="B57" s="16">
        <v>951</v>
      </c>
      <c r="C57" s="9"/>
      <c r="D57" s="9" t="s">
        <v>128</v>
      </c>
      <c r="E57" s="10">
        <f>E58</f>
        <v>10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18.75" customHeight="1" thickBot="1">
      <c r="A58" s="127" t="s">
        <v>17</v>
      </c>
      <c r="B58" s="85">
        <v>951</v>
      </c>
      <c r="C58" s="86"/>
      <c r="D58" s="86" t="s">
        <v>128</v>
      </c>
      <c r="E58" s="87">
        <f>E59+E60</f>
        <v>10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33" customHeight="1" thickBot="1">
      <c r="A59" s="62" t="s">
        <v>74</v>
      </c>
      <c r="B59" s="63">
        <v>951</v>
      </c>
      <c r="C59" s="64"/>
      <c r="D59" s="64" t="s">
        <v>129</v>
      </c>
      <c r="E59" s="66">
        <v>10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4" ht="33" customHeight="1" thickBot="1">
      <c r="A60" s="62" t="s">
        <v>75</v>
      </c>
      <c r="B60" s="63">
        <v>951</v>
      </c>
      <c r="C60" s="64"/>
      <c r="D60" s="64" t="s">
        <v>130</v>
      </c>
      <c r="E60" s="66">
        <v>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  <c r="X60" s="138"/>
    </row>
    <row r="61" spans="1:23" ht="36.75" customHeight="1" thickBot="1">
      <c r="A61" s="88" t="s">
        <v>236</v>
      </c>
      <c r="B61" s="16">
        <v>951</v>
      </c>
      <c r="C61" s="9"/>
      <c r="D61" s="9" t="s">
        <v>131</v>
      </c>
      <c r="E61" s="10">
        <f>E62</f>
        <v>50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16.5" thickBot="1">
      <c r="A62" s="127" t="s">
        <v>17</v>
      </c>
      <c r="B62" s="128">
        <v>951</v>
      </c>
      <c r="C62" s="129"/>
      <c r="D62" s="128" t="s">
        <v>131</v>
      </c>
      <c r="E62" s="131">
        <f>E63+E64</f>
        <v>50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4.5" customHeight="1" thickBot="1">
      <c r="A63" s="62" t="s">
        <v>35</v>
      </c>
      <c r="B63" s="63">
        <v>951</v>
      </c>
      <c r="C63" s="64"/>
      <c r="D63" s="64" t="s">
        <v>132</v>
      </c>
      <c r="E63" s="66">
        <v>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32.25" thickBot="1">
      <c r="A64" s="62" t="s">
        <v>36</v>
      </c>
      <c r="B64" s="63">
        <v>951</v>
      </c>
      <c r="C64" s="64"/>
      <c r="D64" s="64" t="s">
        <v>133</v>
      </c>
      <c r="E64" s="66">
        <v>50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35.25" customHeight="1" thickBot="1">
      <c r="A65" s="88" t="s">
        <v>237</v>
      </c>
      <c r="B65" s="16">
        <v>951</v>
      </c>
      <c r="C65" s="9"/>
      <c r="D65" s="9" t="s">
        <v>134</v>
      </c>
      <c r="E65" s="102">
        <f>E66</f>
        <v>100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16.5" thickBot="1">
      <c r="A66" s="127" t="s">
        <v>17</v>
      </c>
      <c r="B66" s="128">
        <v>951</v>
      </c>
      <c r="C66" s="129"/>
      <c r="D66" s="128" t="s">
        <v>134</v>
      </c>
      <c r="E66" s="130">
        <f>E67+E68+E69</f>
        <v>100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49.5" customHeight="1" thickBot="1">
      <c r="A67" s="62" t="s">
        <v>40</v>
      </c>
      <c r="B67" s="63">
        <v>951</v>
      </c>
      <c r="C67" s="64"/>
      <c r="D67" s="64" t="s">
        <v>135</v>
      </c>
      <c r="E67" s="101">
        <v>50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35.25" customHeight="1" thickBot="1">
      <c r="A68" s="62" t="s">
        <v>41</v>
      </c>
      <c r="B68" s="63">
        <v>951</v>
      </c>
      <c r="C68" s="64"/>
      <c r="D68" s="64" t="s">
        <v>214</v>
      </c>
      <c r="E68" s="101">
        <v>50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35.25" customHeight="1" thickBot="1">
      <c r="A69" s="62" t="s">
        <v>89</v>
      </c>
      <c r="B69" s="63">
        <v>951</v>
      </c>
      <c r="C69" s="64"/>
      <c r="D69" s="64" t="s">
        <v>205</v>
      </c>
      <c r="E69" s="101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33" customHeight="1" thickBot="1">
      <c r="A70" s="88" t="s">
        <v>238</v>
      </c>
      <c r="B70" s="16">
        <v>951</v>
      </c>
      <c r="C70" s="9"/>
      <c r="D70" s="9" t="s">
        <v>136</v>
      </c>
      <c r="E70" s="102">
        <f>E71</f>
        <v>10000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16.5" thickBot="1">
      <c r="A71" s="127" t="s">
        <v>17</v>
      </c>
      <c r="B71" s="128">
        <v>951</v>
      </c>
      <c r="C71" s="129"/>
      <c r="D71" s="128" t="s">
        <v>136</v>
      </c>
      <c r="E71" s="130">
        <f>E72+E73+E74</f>
        <v>10000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48" thickBot="1">
      <c r="A72" s="62" t="s">
        <v>42</v>
      </c>
      <c r="B72" s="63">
        <v>951</v>
      </c>
      <c r="C72" s="64"/>
      <c r="D72" s="64" t="s">
        <v>137</v>
      </c>
      <c r="E72" s="101"/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79.5" thickBot="1">
      <c r="A73" s="132" t="s">
        <v>85</v>
      </c>
      <c r="B73" s="63">
        <v>951</v>
      </c>
      <c r="C73" s="64"/>
      <c r="D73" s="64" t="s">
        <v>138</v>
      </c>
      <c r="E73" s="101">
        <v>8000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95.25" thickBot="1">
      <c r="A74" s="132" t="s">
        <v>206</v>
      </c>
      <c r="B74" s="63">
        <v>951</v>
      </c>
      <c r="C74" s="64"/>
      <c r="D74" s="64" t="s">
        <v>207</v>
      </c>
      <c r="E74" s="101">
        <v>2000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66" customHeight="1" thickBot="1">
      <c r="A75" s="88" t="s">
        <v>239</v>
      </c>
      <c r="B75" s="16">
        <v>951</v>
      </c>
      <c r="C75" s="11"/>
      <c r="D75" s="11" t="s">
        <v>139</v>
      </c>
      <c r="E75" s="12">
        <f>E76</f>
        <v>36100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16.5" thickBot="1">
      <c r="A76" s="127" t="s">
        <v>17</v>
      </c>
      <c r="B76" s="128">
        <v>951</v>
      </c>
      <c r="C76" s="129"/>
      <c r="D76" s="128" t="s">
        <v>139</v>
      </c>
      <c r="E76" s="131">
        <f>E77+E80+E78+E79+E81</f>
        <v>36100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49.5" customHeight="1" thickBot="1">
      <c r="A77" s="62" t="s">
        <v>39</v>
      </c>
      <c r="B77" s="63">
        <v>951</v>
      </c>
      <c r="C77" s="64"/>
      <c r="D77" s="64" t="s">
        <v>140</v>
      </c>
      <c r="E77" s="66">
        <v>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49.5" customHeight="1" thickBot="1">
      <c r="A78" s="62" t="s">
        <v>98</v>
      </c>
      <c r="B78" s="63">
        <v>951</v>
      </c>
      <c r="C78" s="64"/>
      <c r="D78" s="64" t="s">
        <v>141</v>
      </c>
      <c r="E78" s="66">
        <v>11629.86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49.5" customHeight="1" thickBot="1">
      <c r="A79" s="62" t="s">
        <v>99</v>
      </c>
      <c r="B79" s="63">
        <v>951</v>
      </c>
      <c r="C79" s="64"/>
      <c r="D79" s="64" t="s">
        <v>142</v>
      </c>
      <c r="E79" s="66">
        <v>6944.34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32.25" customHeight="1" thickBot="1">
      <c r="A80" s="132" t="s">
        <v>86</v>
      </c>
      <c r="B80" s="63">
        <v>951</v>
      </c>
      <c r="C80" s="64"/>
      <c r="D80" s="64" t="s">
        <v>143</v>
      </c>
      <c r="E80" s="66">
        <v>17000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66.75" customHeight="1" thickBot="1">
      <c r="A81" s="132" t="s">
        <v>209</v>
      </c>
      <c r="B81" s="63">
        <v>951</v>
      </c>
      <c r="C81" s="64"/>
      <c r="D81" s="64" t="s">
        <v>208</v>
      </c>
      <c r="E81" s="66">
        <v>525.8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2.25" thickBot="1">
      <c r="A82" s="88" t="s">
        <v>240</v>
      </c>
      <c r="B82" s="16">
        <v>951</v>
      </c>
      <c r="C82" s="9"/>
      <c r="D82" s="9" t="s">
        <v>144</v>
      </c>
      <c r="E82" s="10">
        <f>E83</f>
        <v>80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16.5" thickBot="1">
      <c r="A83" s="127" t="s">
        <v>17</v>
      </c>
      <c r="B83" s="128">
        <v>951</v>
      </c>
      <c r="C83" s="129"/>
      <c r="D83" s="128" t="s">
        <v>144</v>
      </c>
      <c r="E83" s="131">
        <f>E84</f>
        <v>80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3.75" customHeight="1" thickBot="1">
      <c r="A84" s="67" t="s">
        <v>48</v>
      </c>
      <c r="B84" s="63">
        <v>951</v>
      </c>
      <c r="C84" s="64"/>
      <c r="D84" s="64" t="s">
        <v>145</v>
      </c>
      <c r="E84" s="66">
        <v>80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16.5" thickBot="1">
      <c r="A85" s="88" t="s">
        <v>275</v>
      </c>
      <c r="B85" s="16">
        <v>951</v>
      </c>
      <c r="C85" s="9"/>
      <c r="D85" s="9" t="s">
        <v>146</v>
      </c>
      <c r="E85" s="10">
        <f>E86</f>
        <v>50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16.5" thickBot="1">
      <c r="A86" s="127" t="s">
        <v>17</v>
      </c>
      <c r="B86" s="128">
        <v>951</v>
      </c>
      <c r="C86" s="129"/>
      <c r="D86" s="128" t="s">
        <v>146</v>
      </c>
      <c r="E86" s="131">
        <f>E87</f>
        <v>50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32.25" thickBot="1">
      <c r="A87" s="67" t="s">
        <v>49</v>
      </c>
      <c r="B87" s="63">
        <v>951</v>
      </c>
      <c r="C87" s="64"/>
      <c r="D87" s="64" t="s">
        <v>147</v>
      </c>
      <c r="E87" s="66">
        <v>50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6.75" customHeight="1" thickBot="1">
      <c r="A88" s="69" t="s">
        <v>241</v>
      </c>
      <c r="B88" s="17">
        <v>951</v>
      </c>
      <c r="C88" s="9"/>
      <c r="D88" s="9" t="s">
        <v>148</v>
      </c>
      <c r="E88" s="10">
        <f>E89</f>
        <v>2802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22.5" customHeight="1" thickBot="1">
      <c r="A89" s="127" t="s">
        <v>17</v>
      </c>
      <c r="B89" s="128">
        <v>951</v>
      </c>
      <c r="C89" s="129"/>
      <c r="D89" s="128" t="s">
        <v>148</v>
      </c>
      <c r="E89" s="131">
        <f>E90+E91+E92</f>
        <v>2802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4.5" customHeight="1" thickBot="1">
      <c r="A90" s="67" t="s">
        <v>52</v>
      </c>
      <c r="B90" s="63">
        <v>951</v>
      </c>
      <c r="C90" s="64"/>
      <c r="D90" s="64" t="s">
        <v>149</v>
      </c>
      <c r="E90" s="66">
        <v>800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4.5" customHeight="1" thickBot="1">
      <c r="A91" s="67" t="s">
        <v>263</v>
      </c>
      <c r="B91" s="63">
        <v>951</v>
      </c>
      <c r="C91" s="64"/>
      <c r="D91" s="64" t="s">
        <v>264</v>
      </c>
      <c r="E91" s="66">
        <v>2000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34.5" customHeight="1" thickBot="1">
      <c r="A92" s="67" t="s">
        <v>293</v>
      </c>
      <c r="B92" s="63">
        <v>951</v>
      </c>
      <c r="C92" s="64"/>
      <c r="D92" s="64" t="s">
        <v>292</v>
      </c>
      <c r="E92" s="66">
        <v>2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16.5" thickBot="1">
      <c r="A93" s="13" t="s">
        <v>242</v>
      </c>
      <c r="B93" s="16">
        <v>951</v>
      </c>
      <c r="C93" s="11"/>
      <c r="D93" s="11" t="s">
        <v>150</v>
      </c>
      <c r="E93" s="12">
        <f>E94</f>
        <v>58979.996179999995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16.5" thickBot="1">
      <c r="A94" s="127" t="s">
        <v>17</v>
      </c>
      <c r="B94" s="128">
        <v>951</v>
      </c>
      <c r="C94" s="129"/>
      <c r="D94" s="128" t="s">
        <v>150</v>
      </c>
      <c r="E94" s="131">
        <f>E95+E98</f>
        <v>58979.996179999995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16.5" thickBot="1">
      <c r="A95" s="5" t="s">
        <v>27</v>
      </c>
      <c r="B95" s="18">
        <v>951</v>
      </c>
      <c r="C95" s="6"/>
      <c r="D95" s="6" t="s">
        <v>151</v>
      </c>
      <c r="E95" s="7">
        <f>E96+E97</f>
        <v>34322.7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2.25" thickBot="1">
      <c r="A96" s="67" t="s">
        <v>44</v>
      </c>
      <c r="B96" s="63">
        <v>951</v>
      </c>
      <c r="C96" s="64"/>
      <c r="D96" s="64" t="s">
        <v>152</v>
      </c>
      <c r="E96" s="66">
        <v>236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16.5" thickBot="1">
      <c r="A97" s="67" t="s">
        <v>283</v>
      </c>
      <c r="B97" s="63">
        <v>951</v>
      </c>
      <c r="C97" s="64"/>
      <c r="D97" s="64" t="s">
        <v>284</v>
      </c>
      <c r="E97" s="66">
        <v>34086.7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19.5" customHeight="1" thickBot="1">
      <c r="A98" s="57" t="s">
        <v>45</v>
      </c>
      <c r="B98" s="18">
        <v>951</v>
      </c>
      <c r="C98" s="6"/>
      <c r="D98" s="6" t="s">
        <v>153</v>
      </c>
      <c r="E98" s="7">
        <f>SUM(E99:E104)</f>
        <v>24657.296179999998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32.25" thickBot="1">
      <c r="A99" s="62" t="s">
        <v>46</v>
      </c>
      <c r="B99" s="63">
        <v>951</v>
      </c>
      <c r="C99" s="64"/>
      <c r="D99" s="64" t="s">
        <v>154</v>
      </c>
      <c r="E99" s="66">
        <v>12928.3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16.5" thickBot="1">
      <c r="A100" s="67" t="s">
        <v>101</v>
      </c>
      <c r="B100" s="63">
        <v>951</v>
      </c>
      <c r="C100" s="64"/>
      <c r="D100" s="64" t="s">
        <v>155</v>
      </c>
      <c r="E100" s="66">
        <v>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2.25" thickBot="1">
      <c r="A101" s="62" t="s">
        <v>47</v>
      </c>
      <c r="B101" s="63">
        <v>951</v>
      </c>
      <c r="C101" s="64"/>
      <c r="D101" s="64" t="s">
        <v>156</v>
      </c>
      <c r="E101" s="66">
        <v>10582.9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32.25" thickBot="1">
      <c r="A102" s="62" t="s">
        <v>277</v>
      </c>
      <c r="B102" s="63">
        <v>951</v>
      </c>
      <c r="C102" s="64"/>
      <c r="D102" s="64" t="s">
        <v>278</v>
      </c>
      <c r="E102" s="66">
        <v>1000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32.25" thickBot="1">
      <c r="A103" s="62" t="s">
        <v>193</v>
      </c>
      <c r="B103" s="63">
        <v>951</v>
      </c>
      <c r="C103" s="64"/>
      <c r="D103" s="64" t="s">
        <v>194</v>
      </c>
      <c r="E103" s="66">
        <v>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2.25" thickBot="1">
      <c r="A104" s="115" t="s">
        <v>265</v>
      </c>
      <c r="B104" s="63">
        <v>951</v>
      </c>
      <c r="C104" s="64"/>
      <c r="D104" s="64" t="s">
        <v>266</v>
      </c>
      <c r="E104" s="66">
        <v>146.09618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5.25" customHeight="1" thickBot="1">
      <c r="A105" s="88" t="s">
        <v>243</v>
      </c>
      <c r="B105" s="16">
        <v>951</v>
      </c>
      <c r="C105" s="9"/>
      <c r="D105" s="9" t="s">
        <v>157</v>
      </c>
      <c r="E105" s="10">
        <f>E106</f>
        <v>10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16.5" thickBot="1">
      <c r="A106" s="127" t="s">
        <v>17</v>
      </c>
      <c r="B106" s="128">
        <v>951</v>
      </c>
      <c r="C106" s="129"/>
      <c r="D106" s="128" t="s">
        <v>157</v>
      </c>
      <c r="E106" s="131">
        <f>E107+E108</f>
        <v>10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34.5" customHeight="1" thickBot="1">
      <c r="A107" s="62" t="s">
        <v>37</v>
      </c>
      <c r="B107" s="63">
        <v>951</v>
      </c>
      <c r="C107" s="64"/>
      <c r="D107" s="64" t="s">
        <v>158</v>
      </c>
      <c r="E107" s="66">
        <v>10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34.5" customHeight="1" thickBot="1">
      <c r="A108" s="62" t="s">
        <v>196</v>
      </c>
      <c r="B108" s="63">
        <v>951</v>
      </c>
      <c r="C108" s="64"/>
      <c r="D108" s="64" t="s">
        <v>195</v>
      </c>
      <c r="E108" s="66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49.5" customHeight="1" thickBot="1">
      <c r="A109" s="88" t="s">
        <v>244</v>
      </c>
      <c r="B109" s="16">
        <v>951</v>
      </c>
      <c r="C109" s="9"/>
      <c r="D109" s="9" t="s">
        <v>224</v>
      </c>
      <c r="E109" s="102">
        <f>E110</f>
        <v>74841.4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25.5" customHeight="1" thickBot="1">
      <c r="A110" s="127" t="s">
        <v>17</v>
      </c>
      <c r="B110" s="85">
        <v>951</v>
      </c>
      <c r="C110" s="86"/>
      <c r="D110" s="86" t="s">
        <v>224</v>
      </c>
      <c r="E110" s="114">
        <f>E111+E112+E113+E114+E115+E116</f>
        <v>74841.4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34.5" customHeight="1" thickBot="1">
      <c r="A111" s="62" t="s">
        <v>91</v>
      </c>
      <c r="B111" s="63">
        <v>951</v>
      </c>
      <c r="C111" s="64"/>
      <c r="D111" s="64" t="s">
        <v>159</v>
      </c>
      <c r="E111" s="101">
        <v>18241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36.75" customHeight="1" thickBot="1">
      <c r="A112" s="62" t="s">
        <v>103</v>
      </c>
      <c r="B112" s="63">
        <v>951</v>
      </c>
      <c r="C112" s="64"/>
      <c r="D112" s="64" t="s">
        <v>160</v>
      </c>
      <c r="E112" s="101">
        <v>500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47.25" customHeight="1" thickBot="1">
      <c r="A113" s="62" t="s">
        <v>267</v>
      </c>
      <c r="B113" s="63">
        <v>951</v>
      </c>
      <c r="C113" s="64"/>
      <c r="D113" s="64" t="s">
        <v>268</v>
      </c>
      <c r="E113" s="101">
        <v>3162.4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51.75" customHeight="1" thickBot="1">
      <c r="A114" s="62" t="s">
        <v>269</v>
      </c>
      <c r="B114" s="63">
        <v>951</v>
      </c>
      <c r="C114" s="64"/>
      <c r="D114" s="64" t="s">
        <v>270</v>
      </c>
      <c r="E114" s="101">
        <v>48900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36.75" customHeight="1" thickBot="1">
      <c r="A115" s="62" t="s">
        <v>271</v>
      </c>
      <c r="B115" s="63">
        <v>951</v>
      </c>
      <c r="C115" s="64"/>
      <c r="D115" s="64" t="s">
        <v>272</v>
      </c>
      <c r="E115" s="101">
        <v>3978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36.75" customHeight="1" thickBot="1">
      <c r="A116" s="62" t="s">
        <v>295</v>
      </c>
      <c r="B116" s="63">
        <v>951</v>
      </c>
      <c r="C116" s="64"/>
      <c r="D116" s="64" t="s">
        <v>294</v>
      </c>
      <c r="E116" s="101">
        <v>60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35.25" customHeight="1" thickBot="1">
      <c r="A117" s="88" t="s">
        <v>245</v>
      </c>
      <c r="B117" s="16" t="s">
        <v>2</v>
      </c>
      <c r="C117" s="9"/>
      <c r="D117" s="9" t="s">
        <v>197</v>
      </c>
      <c r="E117" s="102">
        <f>E118</f>
        <v>20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17.25" customHeight="1" thickBot="1">
      <c r="A118" s="127" t="s">
        <v>17</v>
      </c>
      <c r="B118" s="85" t="s">
        <v>2</v>
      </c>
      <c r="C118" s="86"/>
      <c r="D118" s="86" t="s">
        <v>198</v>
      </c>
      <c r="E118" s="114">
        <f>E119+E120</f>
        <v>20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17.25" customHeight="1" thickBot="1">
      <c r="A119" s="62" t="s">
        <v>102</v>
      </c>
      <c r="B119" s="119">
        <v>951</v>
      </c>
      <c r="C119" s="120"/>
      <c r="D119" s="120" t="s">
        <v>198</v>
      </c>
      <c r="E119" s="116">
        <v>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17.25" customHeight="1" thickBot="1">
      <c r="A120" s="67" t="s">
        <v>101</v>
      </c>
      <c r="B120" s="119">
        <v>953</v>
      </c>
      <c r="C120" s="120"/>
      <c r="D120" s="120" t="s">
        <v>199</v>
      </c>
      <c r="E120" s="116">
        <v>20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33" customHeight="1" thickBot="1">
      <c r="A121" s="88" t="s">
        <v>246</v>
      </c>
      <c r="B121" s="16">
        <v>951</v>
      </c>
      <c r="C121" s="9"/>
      <c r="D121" s="9" t="s">
        <v>215</v>
      </c>
      <c r="E121" s="102">
        <f>E122</f>
        <v>5600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17.25" customHeight="1" thickBot="1">
      <c r="A122" s="127" t="s">
        <v>17</v>
      </c>
      <c r="B122" s="85">
        <v>951</v>
      </c>
      <c r="C122" s="86"/>
      <c r="D122" s="86" t="s">
        <v>216</v>
      </c>
      <c r="E122" s="114">
        <f>E123</f>
        <v>5600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17.25" customHeight="1" thickBot="1">
      <c r="A123" s="62" t="s">
        <v>217</v>
      </c>
      <c r="B123" s="119">
        <v>951</v>
      </c>
      <c r="C123" s="120"/>
      <c r="D123" s="120" t="s">
        <v>216</v>
      </c>
      <c r="E123" s="116">
        <v>5600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36.75" customHeight="1" thickBot="1">
      <c r="A124" s="88" t="s">
        <v>247</v>
      </c>
      <c r="B124" s="16">
        <v>951</v>
      </c>
      <c r="C124" s="9"/>
      <c r="D124" s="9" t="s">
        <v>218</v>
      </c>
      <c r="E124" s="102">
        <f>E125</f>
        <v>10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17.25" customHeight="1" thickBot="1">
      <c r="A125" s="127" t="s">
        <v>17</v>
      </c>
      <c r="B125" s="85">
        <v>951</v>
      </c>
      <c r="C125" s="86"/>
      <c r="D125" s="86" t="s">
        <v>219</v>
      </c>
      <c r="E125" s="114">
        <f>E126</f>
        <v>10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17.25" customHeight="1" thickBot="1">
      <c r="A126" s="62" t="s">
        <v>217</v>
      </c>
      <c r="B126" s="119">
        <v>951</v>
      </c>
      <c r="C126" s="120"/>
      <c r="D126" s="120" t="s">
        <v>219</v>
      </c>
      <c r="E126" s="116">
        <v>10</v>
      </c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2"/>
      <c r="W126" s="73"/>
    </row>
    <row r="127" spans="1:23" ht="38.25" customHeight="1" thickBot="1">
      <c r="A127" s="88" t="s">
        <v>248</v>
      </c>
      <c r="B127" s="16">
        <v>951</v>
      </c>
      <c r="C127" s="9"/>
      <c r="D127" s="9" t="s">
        <v>220</v>
      </c>
      <c r="E127" s="102">
        <f>E128</f>
        <v>27714.331149999998</v>
      </c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2"/>
      <c r="W127" s="73"/>
    </row>
    <row r="128" spans="1:23" ht="17.25" customHeight="1" thickBot="1">
      <c r="A128" s="127" t="s">
        <v>17</v>
      </c>
      <c r="B128" s="85">
        <v>951</v>
      </c>
      <c r="C128" s="86"/>
      <c r="D128" s="86" t="s">
        <v>221</v>
      </c>
      <c r="E128" s="114">
        <f>E129+E130</f>
        <v>27714.331149999998</v>
      </c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2"/>
      <c r="W128" s="73"/>
    </row>
    <row r="129" spans="1:23" ht="17.25" customHeight="1" thickBot="1">
      <c r="A129" s="62" t="s">
        <v>217</v>
      </c>
      <c r="B129" s="119">
        <v>951</v>
      </c>
      <c r="C129" s="120"/>
      <c r="D129" s="120" t="s">
        <v>221</v>
      </c>
      <c r="E129" s="116">
        <v>7524.27857</v>
      </c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2"/>
      <c r="W129" s="73"/>
    </row>
    <row r="130" spans="1:23" ht="17.25" customHeight="1" thickBot="1">
      <c r="A130" s="62" t="s">
        <v>273</v>
      </c>
      <c r="B130" s="119">
        <v>951</v>
      </c>
      <c r="C130" s="120"/>
      <c r="D130" s="120" t="s">
        <v>274</v>
      </c>
      <c r="E130" s="116">
        <v>20190.05258</v>
      </c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3"/>
    </row>
    <row r="131" spans="1:23" ht="39" customHeight="1" thickBot="1">
      <c r="A131" s="82" t="s">
        <v>28</v>
      </c>
      <c r="B131" s="80" t="s">
        <v>2</v>
      </c>
      <c r="C131" s="133"/>
      <c r="D131" s="133" t="s">
        <v>161</v>
      </c>
      <c r="E131" s="103">
        <f>E132+E188</f>
        <v>145533.73636</v>
      </c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2"/>
      <c r="W131" s="73"/>
    </row>
    <row r="132" spans="1:23" ht="35.25" customHeight="1" thickBot="1">
      <c r="A132" s="127" t="s">
        <v>17</v>
      </c>
      <c r="B132" s="128">
        <v>951</v>
      </c>
      <c r="C132" s="129"/>
      <c r="D132" s="128" t="s">
        <v>161</v>
      </c>
      <c r="E132" s="104">
        <f>E133+E134+E138+E142+E145+E146+E156+E158+E171+E173+E175+E177+E179+E181+E183+E185+E168+E140+E144+E160+E166+E164+E162</f>
        <v>124000.39552</v>
      </c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2"/>
      <c r="W132" s="73"/>
    </row>
    <row r="133" spans="1:23" ht="16.5" thickBot="1">
      <c r="A133" s="8" t="s">
        <v>29</v>
      </c>
      <c r="B133" s="16">
        <v>951</v>
      </c>
      <c r="C133" s="9"/>
      <c r="D133" s="9" t="s">
        <v>162</v>
      </c>
      <c r="E133" s="10">
        <v>2203.6</v>
      </c>
      <c r="F133" s="70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2"/>
      <c r="W133" s="73"/>
    </row>
    <row r="134" spans="1:23" ht="48" thickBot="1">
      <c r="A134" s="8" t="s">
        <v>5</v>
      </c>
      <c r="B134" s="16">
        <v>951</v>
      </c>
      <c r="C134" s="9"/>
      <c r="D134" s="9" t="s">
        <v>161</v>
      </c>
      <c r="E134" s="102">
        <f>E135+E136+E137</f>
        <v>4721.9</v>
      </c>
      <c r="F134" s="122" t="e">
        <f>#REF!+#REF!+F158+F160+#REF!+#REF!+#REF!+#REF!+#REF!+#REF!+#REF!+F185</f>
        <v>#REF!</v>
      </c>
      <c r="G134" s="24" t="e">
        <f>#REF!+#REF!+G158+G160+#REF!+#REF!+#REF!+#REF!+#REF!+#REF!+#REF!+G185</f>
        <v>#REF!</v>
      </c>
      <c r="H134" s="24" t="e">
        <f>#REF!+#REF!+H158+H160+#REF!+#REF!+#REF!+#REF!+#REF!+#REF!+#REF!+H185</f>
        <v>#REF!</v>
      </c>
      <c r="I134" s="24" t="e">
        <f>#REF!+#REF!+I158+I160+#REF!+#REF!+#REF!+#REF!+#REF!+#REF!+#REF!+I185</f>
        <v>#REF!</v>
      </c>
      <c r="J134" s="24" t="e">
        <f>#REF!+#REF!+J158+J160+#REF!+#REF!+#REF!+#REF!+#REF!+#REF!+#REF!+J185</f>
        <v>#REF!</v>
      </c>
      <c r="K134" s="24" t="e">
        <f>#REF!+#REF!+K158+K160+#REF!+#REF!+#REF!+#REF!+#REF!+#REF!+#REF!+K185</f>
        <v>#REF!</v>
      </c>
      <c r="L134" s="24" t="e">
        <f>#REF!+#REF!+L158+L160+#REF!+#REF!+#REF!+#REF!+#REF!+#REF!+#REF!+L185</f>
        <v>#REF!</v>
      </c>
      <c r="M134" s="24" t="e">
        <f>#REF!+#REF!+M158+M160+#REF!+#REF!+#REF!+#REF!+#REF!+#REF!+#REF!+M185</f>
        <v>#REF!</v>
      </c>
      <c r="N134" s="24" t="e">
        <f>#REF!+#REF!+N158+N160+#REF!+#REF!+#REF!+#REF!+#REF!+#REF!+#REF!+N185</f>
        <v>#REF!</v>
      </c>
      <c r="O134" s="24" t="e">
        <f>#REF!+#REF!+O158+O160+#REF!+#REF!+#REF!+#REF!+#REF!+#REF!+#REF!+O185</f>
        <v>#REF!</v>
      </c>
      <c r="P134" s="24" t="e">
        <f>#REF!+#REF!+P158+P160+#REF!+#REF!+#REF!+#REF!+#REF!+#REF!+#REF!+P185</f>
        <v>#REF!</v>
      </c>
      <c r="Q134" s="24" t="e">
        <f>#REF!+#REF!+Q158+Q160+#REF!+#REF!+#REF!+#REF!+#REF!+#REF!+#REF!+Q185</f>
        <v>#REF!</v>
      </c>
      <c r="R134" s="24" t="e">
        <f>#REF!+#REF!+R158+R160+#REF!+#REF!+#REF!+#REF!+#REF!+#REF!+#REF!+R185</f>
        <v>#REF!</v>
      </c>
      <c r="S134" s="24" t="e">
        <f>#REF!+#REF!+S158+S160+#REF!+#REF!+#REF!+#REF!+#REF!+#REF!+#REF!+S185</f>
        <v>#REF!</v>
      </c>
      <c r="T134" s="24" t="e">
        <f>#REF!+#REF!+T158+T160+#REF!+#REF!+#REF!+#REF!+#REF!+#REF!+#REF!+T185</f>
        <v>#REF!</v>
      </c>
      <c r="U134" s="24" t="e">
        <f>#REF!+#REF!+U158+U160+#REF!+#REF!+#REF!+#REF!+#REF!+#REF!+#REF!+U185</f>
        <v>#REF!</v>
      </c>
      <c r="V134" s="46" t="e">
        <f>#REF!+#REF!+V158+V160+#REF!+#REF!+#REF!+#REF!+#REF!+#REF!+#REF!+V185</f>
        <v>#REF!</v>
      </c>
      <c r="W134" s="45" t="e">
        <f>V134/E132*100</f>
        <v>#REF!</v>
      </c>
    </row>
    <row r="135" spans="1:23" ht="20.25" customHeight="1" outlineLevel="3" thickBot="1">
      <c r="A135" s="83" t="s">
        <v>87</v>
      </c>
      <c r="B135" s="84">
        <v>951</v>
      </c>
      <c r="C135" s="64"/>
      <c r="D135" s="64" t="s">
        <v>163</v>
      </c>
      <c r="E135" s="101">
        <v>2709.9</v>
      </c>
      <c r="F135" s="123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47"/>
      <c r="W135" s="45"/>
    </row>
    <row r="136" spans="1:23" ht="18.75" customHeight="1" outlineLevel="6" thickBot="1">
      <c r="A136" s="62" t="s">
        <v>88</v>
      </c>
      <c r="B136" s="63">
        <v>951</v>
      </c>
      <c r="C136" s="64"/>
      <c r="D136" s="64" t="s">
        <v>164</v>
      </c>
      <c r="E136" s="101">
        <v>2012</v>
      </c>
      <c r="F136" s="124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26" t="e">
        <f>#REF!</f>
        <v>#REF!</v>
      </c>
      <c r="K136" s="26" t="e">
        <f>#REF!</f>
        <v>#REF!</v>
      </c>
      <c r="L136" s="26" t="e">
        <f>#REF!</f>
        <v>#REF!</v>
      </c>
      <c r="M136" s="26" t="e">
        <f>#REF!</f>
        <v>#REF!</v>
      </c>
      <c r="N136" s="26" t="e">
        <f>#REF!</f>
        <v>#REF!</v>
      </c>
      <c r="O136" s="26" t="e">
        <f>#REF!</f>
        <v>#REF!</v>
      </c>
      <c r="P136" s="26" t="e">
        <f>#REF!</f>
        <v>#REF!</v>
      </c>
      <c r="Q136" s="26" t="e">
        <f>#REF!</f>
        <v>#REF!</v>
      </c>
      <c r="R136" s="26" t="e">
        <f>#REF!</f>
        <v>#REF!</v>
      </c>
      <c r="S136" s="26" t="e">
        <f>#REF!</f>
        <v>#REF!</v>
      </c>
      <c r="T136" s="26" t="e">
        <f>#REF!</f>
        <v>#REF!</v>
      </c>
      <c r="U136" s="26" t="e">
        <f>#REF!</f>
        <v>#REF!</v>
      </c>
      <c r="V136" s="50" t="e">
        <f>#REF!</f>
        <v>#REF!</v>
      </c>
      <c r="W136" s="45" t="e">
        <f>V136/E135*100</f>
        <v>#REF!</v>
      </c>
    </row>
    <row r="137" spans="1:23" ht="21.75" customHeight="1" outlineLevel="6" thickBot="1">
      <c r="A137" s="62" t="s">
        <v>82</v>
      </c>
      <c r="B137" s="63">
        <v>951</v>
      </c>
      <c r="C137" s="64"/>
      <c r="D137" s="64" t="s">
        <v>165</v>
      </c>
      <c r="E137" s="101"/>
      <c r="F137" s="4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54"/>
      <c r="W137" s="45"/>
    </row>
    <row r="138" spans="1:23" ht="19.5" customHeight="1" outlineLevel="6" thickBot="1">
      <c r="A138" s="8" t="s">
        <v>6</v>
      </c>
      <c r="B138" s="16">
        <v>951</v>
      </c>
      <c r="C138" s="9"/>
      <c r="D138" s="9" t="s">
        <v>161</v>
      </c>
      <c r="E138" s="10">
        <f>E139</f>
        <v>8722.6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54"/>
      <c r="W138" s="45"/>
    </row>
    <row r="139" spans="1:23" ht="19.5" customHeight="1" outlineLevel="6" thickBot="1">
      <c r="A139" s="83" t="s">
        <v>83</v>
      </c>
      <c r="B139" s="63">
        <v>951</v>
      </c>
      <c r="C139" s="64"/>
      <c r="D139" s="64" t="s">
        <v>163</v>
      </c>
      <c r="E139" s="101">
        <v>8722.6</v>
      </c>
      <c r="F139" s="4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54"/>
      <c r="W139" s="45"/>
    </row>
    <row r="140" spans="1:23" ht="21" customHeight="1" outlineLevel="6" thickBot="1">
      <c r="A140" s="8" t="s">
        <v>78</v>
      </c>
      <c r="B140" s="16">
        <v>951</v>
      </c>
      <c r="C140" s="9"/>
      <c r="D140" s="9" t="s">
        <v>161</v>
      </c>
      <c r="E140" s="10">
        <f>E141</f>
        <v>28.025</v>
      </c>
      <c r="F140" s="23">
        <v>96</v>
      </c>
      <c r="G140" s="7">
        <v>96</v>
      </c>
      <c r="H140" s="7">
        <v>96</v>
      </c>
      <c r="I140" s="7">
        <v>96</v>
      </c>
      <c r="J140" s="7">
        <v>96</v>
      </c>
      <c r="K140" s="7">
        <v>96</v>
      </c>
      <c r="L140" s="7">
        <v>96</v>
      </c>
      <c r="M140" s="7">
        <v>96</v>
      </c>
      <c r="N140" s="7">
        <v>96</v>
      </c>
      <c r="O140" s="7">
        <v>96</v>
      </c>
      <c r="P140" s="7">
        <v>96</v>
      </c>
      <c r="Q140" s="7">
        <v>96</v>
      </c>
      <c r="R140" s="7">
        <v>96</v>
      </c>
      <c r="S140" s="7">
        <v>96</v>
      </c>
      <c r="T140" s="7">
        <v>96</v>
      </c>
      <c r="U140" s="33">
        <v>96</v>
      </c>
      <c r="V140" s="49">
        <v>141</v>
      </c>
      <c r="W140" s="45">
        <f>V140/E138*100</f>
        <v>1.6164904959530415</v>
      </c>
    </row>
    <row r="141" spans="1:23" ht="37.5" customHeight="1" outlineLevel="3" thickBot="1">
      <c r="A141" s="62" t="s">
        <v>79</v>
      </c>
      <c r="B141" s="63">
        <v>951</v>
      </c>
      <c r="C141" s="64"/>
      <c r="D141" s="64" t="s">
        <v>166</v>
      </c>
      <c r="E141" s="66">
        <v>28.025</v>
      </c>
      <c r="F141" s="123" t="e">
        <f>#REF!</f>
        <v>#REF!</v>
      </c>
      <c r="G141" s="27" t="e">
        <f>#REF!</f>
        <v>#REF!</v>
      </c>
      <c r="H141" s="27" t="e">
        <f>#REF!</f>
        <v>#REF!</v>
      </c>
      <c r="I141" s="27" t="e">
        <f>#REF!</f>
        <v>#REF!</v>
      </c>
      <c r="J141" s="27" t="e">
        <f>#REF!</f>
        <v>#REF!</v>
      </c>
      <c r="K141" s="27" t="e">
        <f>#REF!</f>
        <v>#REF!</v>
      </c>
      <c r="L141" s="27" t="e">
        <f>#REF!</f>
        <v>#REF!</v>
      </c>
      <c r="M141" s="27" t="e">
        <f>#REF!</f>
        <v>#REF!</v>
      </c>
      <c r="N141" s="27" t="e">
        <f>#REF!</f>
        <v>#REF!</v>
      </c>
      <c r="O141" s="27" t="e">
        <f>#REF!</f>
        <v>#REF!</v>
      </c>
      <c r="P141" s="27" t="e">
        <f>#REF!</f>
        <v>#REF!</v>
      </c>
      <c r="Q141" s="27" t="e">
        <f>#REF!</f>
        <v>#REF!</v>
      </c>
      <c r="R141" s="27" t="e">
        <f>#REF!</f>
        <v>#REF!</v>
      </c>
      <c r="S141" s="27" t="e">
        <f>#REF!</f>
        <v>#REF!</v>
      </c>
      <c r="T141" s="27" t="e">
        <f>#REF!</f>
        <v>#REF!</v>
      </c>
      <c r="U141" s="27" t="e">
        <f>#REF!</f>
        <v>#REF!</v>
      </c>
      <c r="V141" s="51" t="e">
        <f>#REF!</f>
        <v>#REF!</v>
      </c>
      <c r="W141" s="45" t="e">
        <f>V141/E139*100</f>
        <v>#REF!</v>
      </c>
    </row>
    <row r="142" spans="1:23" ht="18.75" customHeight="1" outlineLevel="3" thickBot="1">
      <c r="A142" s="8" t="s">
        <v>7</v>
      </c>
      <c r="B142" s="16">
        <v>951</v>
      </c>
      <c r="C142" s="9"/>
      <c r="D142" s="9" t="s">
        <v>161</v>
      </c>
      <c r="E142" s="10">
        <f>E143</f>
        <v>6512.6</v>
      </c>
      <c r="F142" s="98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100"/>
      <c r="W142" s="45"/>
    </row>
    <row r="143" spans="1:23" ht="33" customHeight="1" outlineLevel="3" thickBot="1">
      <c r="A143" s="83" t="s">
        <v>84</v>
      </c>
      <c r="B143" s="63">
        <v>951</v>
      </c>
      <c r="C143" s="64"/>
      <c r="D143" s="64" t="s">
        <v>163</v>
      </c>
      <c r="E143" s="66">
        <v>6512.6</v>
      </c>
      <c r="F143" s="98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100"/>
      <c r="W143" s="45"/>
    </row>
    <row r="144" spans="1:23" ht="20.25" customHeight="1" outlineLevel="5" thickBot="1">
      <c r="A144" s="110" t="s">
        <v>92</v>
      </c>
      <c r="B144" s="16">
        <v>951</v>
      </c>
      <c r="C144" s="9"/>
      <c r="D144" s="9" t="s">
        <v>167</v>
      </c>
      <c r="E144" s="10">
        <v>0</v>
      </c>
      <c r="F144" s="41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54"/>
      <c r="W144" s="45"/>
    </row>
    <row r="145" spans="1:23" ht="32.25" outlineLevel="4" thickBot="1">
      <c r="A145" s="8" t="s">
        <v>30</v>
      </c>
      <c r="B145" s="16">
        <v>951</v>
      </c>
      <c r="C145" s="9"/>
      <c r="D145" s="9" t="s">
        <v>168</v>
      </c>
      <c r="E145" s="10">
        <v>200</v>
      </c>
      <c r="F145" s="125" t="e">
        <f>#REF!</f>
        <v>#REF!</v>
      </c>
      <c r="G145" s="28" t="e">
        <f>#REF!</f>
        <v>#REF!</v>
      </c>
      <c r="H145" s="28" t="e">
        <f>#REF!</f>
        <v>#REF!</v>
      </c>
      <c r="I145" s="28" t="e">
        <f>#REF!</f>
        <v>#REF!</v>
      </c>
      <c r="J145" s="28" t="e">
        <f>#REF!</f>
        <v>#REF!</v>
      </c>
      <c r="K145" s="28" t="e">
        <f>#REF!</f>
        <v>#REF!</v>
      </c>
      <c r="L145" s="28" t="e">
        <f>#REF!</f>
        <v>#REF!</v>
      </c>
      <c r="M145" s="28" t="e">
        <f>#REF!</f>
        <v>#REF!</v>
      </c>
      <c r="N145" s="28" t="e">
        <f>#REF!</f>
        <v>#REF!</v>
      </c>
      <c r="O145" s="28" t="e">
        <f>#REF!</f>
        <v>#REF!</v>
      </c>
      <c r="P145" s="28" t="e">
        <f>#REF!</f>
        <v>#REF!</v>
      </c>
      <c r="Q145" s="28" t="e">
        <f>#REF!</f>
        <v>#REF!</v>
      </c>
      <c r="R145" s="28" t="e">
        <f>#REF!</f>
        <v>#REF!</v>
      </c>
      <c r="S145" s="28" t="e">
        <f>#REF!</f>
        <v>#REF!</v>
      </c>
      <c r="T145" s="28" t="e">
        <f>#REF!</f>
        <v>#REF!</v>
      </c>
      <c r="U145" s="28" t="e">
        <f>#REF!</f>
        <v>#REF!</v>
      </c>
      <c r="V145" s="48" t="e">
        <f>#REF!</f>
        <v>#REF!</v>
      </c>
      <c r="W145" s="45" t="e">
        <f>V145/E143*100</f>
        <v>#REF!</v>
      </c>
    </row>
    <row r="146" spans="1:23" ht="16.5" outlineLevel="4" thickBot="1">
      <c r="A146" s="8" t="s">
        <v>8</v>
      </c>
      <c r="B146" s="16">
        <v>951</v>
      </c>
      <c r="C146" s="9"/>
      <c r="D146" s="9" t="s">
        <v>161</v>
      </c>
      <c r="E146" s="102">
        <f>E147+E148+E150+E152+E153+E154+E149+E151+E155</f>
        <v>65560.59622</v>
      </c>
      <c r="F146" s="41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109"/>
      <c r="W146" s="45"/>
    </row>
    <row r="147" spans="1:23" ht="16.5" outlineLevel="5" thickBot="1">
      <c r="A147" s="62" t="s">
        <v>9</v>
      </c>
      <c r="B147" s="63">
        <v>951</v>
      </c>
      <c r="C147" s="64"/>
      <c r="D147" s="64" t="s">
        <v>169</v>
      </c>
      <c r="E147" s="113">
        <v>2651.06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>
        <v>0</v>
      </c>
      <c r="W147" s="45">
        <f>V147/E145*100</f>
        <v>0</v>
      </c>
    </row>
    <row r="148" spans="1:23" ht="19.5" customHeight="1" outlineLevel="5" thickBot="1">
      <c r="A148" s="83" t="s">
        <v>84</v>
      </c>
      <c r="B148" s="63">
        <v>951</v>
      </c>
      <c r="C148" s="64"/>
      <c r="D148" s="64" t="s">
        <v>163</v>
      </c>
      <c r="E148" s="113">
        <v>23063.6</v>
      </c>
      <c r="F148" s="41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54"/>
      <c r="W148" s="45"/>
    </row>
    <row r="149" spans="1:23" ht="16.5" outlineLevel="5" thickBot="1">
      <c r="A149" s="62" t="s">
        <v>82</v>
      </c>
      <c r="B149" s="63">
        <v>951</v>
      </c>
      <c r="C149" s="64"/>
      <c r="D149" s="64" t="s">
        <v>165</v>
      </c>
      <c r="E149" s="113">
        <v>5.922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>
        <v>9539.0701</v>
      </c>
      <c r="W149" s="45">
        <f>V149/E148*100</f>
        <v>41.35984885273765</v>
      </c>
    </row>
    <row r="150" spans="1:23" ht="19.5" customHeight="1" outlineLevel="4" thickBot="1">
      <c r="A150" s="62" t="s">
        <v>31</v>
      </c>
      <c r="B150" s="63">
        <v>951</v>
      </c>
      <c r="C150" s="64"/>
      <c r="D150" s="64" t="s">
        <v>170</v>
      </c>
      <c r="E150" s="66">
        <v>34591.4996</v>
      </c>
      <c r="F150" s="41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58"/>
      <c r="W150" s="45"/>
    </row>
    <row r="151" spans="1:23" ht="19.5" customHeight="1" outlineLevel="4" thickBot="1">
      <c r="A151" s="62" t="s">
        <v>43</v>
      </c>
      <c r="B151" s="63">
        <v>951</v>
      </c>
      <c r="C151" s="64"/>
      <c r="D151" s="64" t="s">
        <v>276</v>
      </c>
      <c r="E151" s="66">
        <v>1999.9999999999998</v>
      </c>
      <c r="F151" s="4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58"/>
      <c r="W151" s="45"/>
    </row>
    <row r="152" spans="1:23" ht="32.25" outlineLevel="5" thickBot="1">
      <c r="A152" s="67" t="s">
        <v>32</v>
      </c>
      <c r="B152" s="63">
        <v>951</v>
      </c>
      <c r="C152" s="64"/>
      <c r="D152" s="64" t="s">
        <v>171</v>
      </c>
      <c r="E152" s="113">
        <v>1137.906</v>
      </c>
      <c r="F152" s="4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54"/>
      <c r="W152" s="45"/>
    </row>
    <row r="153" spans="1:23" ht="32.25" outlineLevel="5" thickBot="1">
      <c r="A153" s="67" t="s">
        <v>33</v>
      </c>
      <c r="B153" s="63">
        <v>951</v>
      </c>
      <c r="C153" s="64"/>
      <c r="D153" s="64" t="s">
        <v>172</v>
      </c>
      <c r="E153" s="113">
        <v>747.1569999999999</v>
      </c>
      <c r="F153" s="41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54"/>
      <c r="W153" s="45"/>
    </row>
    <row r="154" spans="1:23" ht="32.25" outlineLevel="6" thickBot="1">
      <c r="A154" s="67" t="s">
        <v>34</v>
      </c>
      <c r="B154" s="63">
        <v>951</v>
      </c>
      <c r="C154" s="64"/>
      <c r="D154" s="64" t="s">
        <v>173</v>
      </c>
      <c r="E154" s="113">
        <v>739.0169999999999</v>
      </c>
      <c r="F154" s="61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54"/>
      <c r="W154" s="45"/>
    </row>
    <row r="155" spans="1:23" ht="71.25" customHeight="1" outlineLevel="6" thickBot="1">
      <c r="A155" s="67" t="s">
        <v>296</v>
      </c>
      <c r="B155" s="63">
        <v>951</v>
      </c>
      <c r="C155" s="64"/>
      <c r="D155" s="64" t="s">
        <v>297</v>
      </c>
      <c r="E155" s="113">
        <v>624.43462</v>
      </c>
      <c r="F155" s="61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54"/>
      <c r="W155" s="45"/>
    </row>
    <row r="156" spans="1:23" ht="20.25" customHeight="1" outlineLevel="6" thickBot="1">
      <c r="A156" s="8" t="s">
        <v>22</v>
      </c>
      <c r="B156" s="16">
        <v>951</v>
      </c>
      <c r="C156" s="9" t="s">
        <v>2</v>
      </c>
      <c r="D156" s="9" t="s">
        <v>174</v>
      </c>
      <c r="E156" s="10">
        <f>E157</f>
        <v>1943.634</v>
      </c>
      <c r="F156" s="61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54"/>
      <c r="W156" s="45"/>
    </row>
    <row r="157" spans="1:23" ht="34.5" customHeight="1" outlineLevel="6" thickBot="1">
      <c r="A157" s="62" t="s">
        <v>13</v>
      </c>
      <c r="B157" s="63">
        <v>951</v>
      </c>
      <c r="C157" s="64" t="s">
        <v>2</v>
      </c>
      <c r="D157" s="64" t="s">
        <v>175</v>
      </c>
      <c r="E157" s="66">
        <v>1943.634</v>
      </c>
      <c r="F157" s="61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54"/>
      <c r="W157" s="45"/>
    </row>
    <row r="158" spans="1:23" ht="18" customHeight="1" outlineLevel="6" thickBot="1">
      <c r="A158" s="8" t="s">
        <v>10</v>
      </c>
      <c r="B158" s="16">
        <v>951</v>
      </c>
      <c r="C158" s="9"/>
      <c r="D158" s="9" t="s">
        <v>174</v>
      </c>
      <c r="E158" s="10">
        <f>E159</f>
        <v>250</v>
      </c>
      <c r="F158" s="126" t="e">
        <f>#REF!+#REF!</f>
        <v>#REF!</v>
      </c>
      <c r="G158" s="25" t="e">
        <f>#REF!+#REF!</f>
        <v>#REF!</v>
      </c>
      <c r="H158" s="25" t="e">
        <f>#REF!+#REF!</f>
        <v>#REF!</v>
      </c>
      <c r="I158" s="25" t="e">
        <f>#REF!+#REF!</f>
        <v>#REF!</v>
      </c>
      <c r="J158" s="25" t="e">
        <f>#REF!+#REF!</f>
        <v>#REF!</v>
      </c>
      <c r="K158" s="25" t="e">
        <f>#REF!+#REF!</f>
        <v>#REF!</v>
      </c>
      <c r="L158" s="25" t="e">
        <f>#REF!+#REF!</f>
        <v>#REF!</v>
      </c>
      <c r="M158" s="25" t="e">
        <f>#REF!+#REF!</f>
        <v>#REF!</v>
      </c>
      <c r="N158" s="25" t="e">
        <f>#REF!+#REF!</f>
        <v>#REF!</v>
      </c>
      <c r="O158" s="25" t="e">
        <f>#REF!+#REF!</f>
        <v>#REF!</v>
      </c>
      <c r="P158" s="25" t="e">
        <f>#REF!+#REF!</f>
        <v>#REF!</v>
      </c>
      <c r="Q158" s="25" t="e">
        <f>#REF!+#REF!</f>
        <v>#REF!</v>
      </c>
      <c r="R158" s="25" t="e">
        <f>#REF!+#REF!</f>
        <v>#REF!</v>
      </c>
      <c r="S158" s="25" t="e">
        <f>#REF!+#REF!</f>
        <v>#REF!</v>
      </c>
      <c r="T158" s="25" t="e">
        <f>#REF!+#REF!</f>
        <v>#REF!</v>
      </c>
      <c r="U158" s="25" t="e">
        <f>#REF!+#REF!</f>
        <v>#REF!</v>
      </c>
      <c r="V158" s="53" t="e">
        <f>#REF!+#REF!</f>
        <v>#REF!</v>
      </c>
      <c r="W158" s="45" t="e">
        <f>V158/E156*100</f>
        <v>#REF!</v>
      </c>
    </row>
    <row r="159" spans="1:23" ht="33.75" customHeight="1" outlineLevel="4" thickBot="1">
      <c r="A159" s="62" t="s">
        <v>38</v>
      </c>
      <c r="B159" s="63">
        <v>951</v>
      </c>
      <c r="C159" s="64"/>
      <c r="D159" s="64" t="s">
        <v>176</v>
      </c>
      <c r="E159" s="66">
        <v>250</v>
      </c>
      <c r="F159" s="125" t="e">
        <f>#REF!</f>
        <v>#REF!</v>
      </c>
      <c r="G159" s="28" t="e">
        <f>#REF!</f>
        <v>#REF!</v>
      </c>
      <c r="H159" s="28" t="e">
        <f>#REF!</f>
        <v>#REF!</v>
      </c>
      <c r="I159" s="28" t="e">
        <f>#REF!</f>
        <v>#REF!</v>
      </c>
      <c r="J159" s="28" t="e">
        <f>#REF!</f>
        <v>#REF!</v>
      </c>
      <c r="K159" s="28" t="e">
        <f>#REF!</f>
        <v>#REF!</v>
      </c>
      <c r="L159" s="28" t="e">
        <f>#REF!</f>
        <v>#REF!</v>
      </c>
      <c r="M159" s="28" t="e">
        <f>#REF!</f>
        <v>#REF!</v>
      </c>
      <c r="N159" s="28" t="e">
        <f>#REF!</f>
        <v>#REF!</v>
      </c>
      <c r="O159" s="28" t="e">
        <f>#REF!</f>
        <v>#REF!</v>
      </c>
      <c r="P159" s="28" t="e">
        <f>#REF!</f>
        <v>#REF!</v>
      </c>
      <c r="Q159" s="28" t="e">
        <f>#REF!</f>
        <v>#REF!</v>
      </c>
      <c r="R159" s="28" t="e">
        <f>#REF!</f>
        <v>#REF!</v>
      </c>
      <c r="S159" s="28" t="e">
        <f>#REF!</f>
        <v>#REF!</v>
      </c>
      <c r="T159" s="28" t="e">
        <f>#REF!</f>
        <v>#REF!</v>
      </c>
      <c r="U159" s="28" t="e">
        <f>#REF!</f>
        <v>#REF!</v>
      </c>
      <c r="V159" s="52" t="e">
        <f>#REF!</f>
        <v>#REF!</v>
      </c>
      <c r="W159" s="45" t="e">
        <f>V159/E157*100</f>
        <v>#REF!</v>
      </c>
    </row>
    <row r="160" spans="1:23" ht="33" customHeight="1" outlineLevel="6" thickBot="1">
      <c r="A160" s="8" t="s">
        <v>93</v>
      </c>
      <c r="B160" s="16">
        <v>951</v>
      </c>
      <c r="C160" s="9"/>
      <c r="D160" s="9" t="s">
        <v>174</v>
      </c>
      <c r="E160" s="102">
        <f>E161</f>
        <v>499.319</v>
      </c>
      <c r="F160" s="126" t="e">
        <f>#REF!+#REF!</f>
        <v>#REF!</v>
      </c>
      <c r="G160" s="25" t="e">
        <f>#REF!+#REF!</f>
        <v>#REF!</v>
      </c>
      <c r="H160" s="25" t="e">
        <f>#REF!+#REF!</f>
        <v>#REF!</v>
      </c>
      <c r="I160" s="25" t="e">
        <f>#REF!+#REF!</f>
        <v>#REF!</v>
      </c>
      <c r="J160" s="25" t="e">
        <f>#REF!+#REF!</f>
        <v>#REF!</v>
      </c>
      <c r="K160" s="25" t="e">
        <f>#REF!+#REF!</f>
        <v>#REF!</v>
      </c>
      <c r="L160" s="25" t="e">
        <f>#REF!+#REF!</f>
        <v>#REF!</v>
      </c>
      <c r="M160" s="25" t="e">
        <f>#REF!+#REF!</f>
        <v>#REF!</v>
      </c>
      <c r="N160" s="25" t="e">
        <f>#REF!+#REF!</f>
        <v>#REF!</v>
      </c>
      <c r="O160" s="25" t="e">
        <f>#REF!+#REF!</f>
        <v>#REF!</v>
      </c>
      <c r="P160" s="25" t="e">
        <f>#REF!+#REF!</f>
        <v>#REF!</v>
      </c>
      <c r="Q160" s="25" t="e">
        <f>#REF!+#REF!</f>
        <v>#REF!</v>
      </c>
      <c r="R160" s="25" t="e">
        <f>#REF!+#REF!</f>
        <v>#REF!</v>
      </c>
      <c r="S160" s="25" t="e">
        <f>#REF!+#REF!</f>
        <v>#REF!</v>
      </c>
      <c r="T160" s="25" t="e">
        <f>#REF!+#REF!</f>
        <v>#REF!</v>
      </c>
      <c r="U160" s="25" t="e">
        <f>#REF!+#REF!</f>
        <v>#REF!</v>
      </c>
      <c r="V160" s="53" t="e">
        <f>#REF!+#REF!</f>
        <v>#REF!</v>
      </c>
      <c r="W160" s="45" t="e">
        <f>V160/E158*100</f>
        <v>#REF!</v>
      </c>
    </row>
    <row r="161" spans="1:23" ht="48" outlineLevel="6" thickBot="1">
      <c r="A161" s="62" t="s">
        <v>94</v>
      </c>
      <c r="B161" s="63">
        <v>951</v>
      </c>
      <c r="C161" s="64"/>
      <c r="D161" s="64" t="s">
        <v>177</v>
      </c>
      <c r="E161" s="101">
        <v>499.319</v>
      </c>
      <c r="F161" s="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3"/>
      <c r="V161" s="49"/>
      <c r="W161" s="45"/>
    </row>
    <row r="162" spans="1:23" ht="16.5" outlineLevel="6" thickBot="1">
      <c r="A162" s="68" t="s">
        <v>254</v>
      </c>
      <c r="B162" s="16">
        <v>951</v>
      </c>
      <c r="C162" s="9"/>
      <c r="D162" s="9" t="s">
        <v>174</v>
      </c>
      <c r="E162" s="102">
        <f>E163</f>
        <v>3.223</v>
      </c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3"/>
      <c r="V162" s="49"/>
      <c r="W162" s="45"/>
    </row>
    <row r="163" spans="1:23" ht="63.75" outlineLevel="6" thickBot="1">
      <c r="A163" s="62" t="s">
        <v>255</v>
      </c>
      <c r="B163" s="63">
        <v>951</v>
      </c>
      <c r="C163" s="64"/>
      <c r="D163" s="64" t="s">
        <v>256</v>
      </c>
      <c r="E163" s="101">
        <v>3.223</v>
      </c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3"/>
      <c r="V163" s="49"/>
      <c r="W163" s="45"/>
    </row>
    <row r="164" spans="1:23" ht="16.5" outlineLevel="6" thickBot="1">
      <c r="A164" s="8" t="s">
        <v>226</v>
      </c>
      <c r="B164" s="16">
        <v>951</v>
      </c>
      <c r="C164" s="9"/>
      <c r="D164" s="9" t="s">
        <v>174</v>
      </c>
      <c r="E164" s="102">
        <f>E165</f>
        <v>6955</v>
      </c>
      <c r="F164" s="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3"/>
      <c r="V164" s="49"/>
      <c r="W164" s="45"/>
    </row>
    <row r="165" spans="1:23" ht="48" outlineLevel="6" thickBot="1">
      <c r="A165" s="62" t="s">
        <v>227</v>
      </c>
      <c r="B165" s="63">
        <v>951</v>
      </c>
      <c r="C165" s="64"/>
      <c r="D165" s="64" t="s">
        <v>228</v>
      </c>
      <c r="E165" s="101">
        <v>6955</v>
      </c>
      <c r="F165" s="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3"/>
      <c r="V165" s="49"/>
      <c r="W165" s="45"/>
    </row>
    <row r="166" spans="1:23" ht="16.5" outlineLevel="5" thickBot="1">
      <c r="A166" s="68" t="s">
        <v>95</v>
      </c>
      <c r="B166" s="16">
        <v>951</v>
      </c>
      <c r="C166" s="9"/>
      <c r="D166" s="9" t="s">
        <v>174</v>
      </c>
      <c r="E166" s="102">
        <f>E167</f>
        <v>0</v>
      </c>
      <c r="F166" s="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3"/>
      <c r="V166" s="49">
        <v>110.26701</v>
      </c>
      <c r="W166" s="45" t="e">
        <f>V166/#REF!*100</f>
        <v>#REF!</v>
      </c>
    </row>
    <row r="167" spans="1:23" ht="33" customHeight="1" outlineLevel="5" thickBot="1">
      <c r="A167" s="67" t="s">
        <v>96</v>
      </c>
      <c r="B167" s="63">
        <v>951</v>
      </c>
      <c r="C167" s="64"/>
      <c r="D167" s="64" t="s">
        <v>178</v>
      </c>
      <c r="E167" s="101">
        <v>0</v>
      </c>
      <c r="F167" s="2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3"/>
      <c r="V167" s="49">
        <v>2639.87191</v>
      </c>
      <c r="W167" s="45" t="e">
        <f>V167/#REF!*100</f>
        <v>#REF!</v>
      </c>
    </row>
    <row r="168" spans="1:23" ht="22.5" customHeight="1" outlineLevel="5" thickBot="1">
      <c r="A168" s="8" t="s">
        <v>71</v>
      </c>
      <c r="B168" s="16">
        <v>951</v>
      </c>
      <c r="C168" s="9"/>
      <c r="D168" s="9" t="s">
        <v>174</v>
      </c>
      <c r="E168" s="102">
        <f>E169+E170</f>
        <v>259.72947</v>
      </c>
      <c r="F168" s="2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3"/>
      <c r="V168" s="49"/>
      <c r="W168" s="45"/>
    </row>
    <row r="169" spans="1:23" ht="20.25" customHeight="1" outlineLevel="5" thickBot="1">
      <c r="A169" s="67" t="s">
        <v>72</v>
      </c>
      <c r="B169" s="63">
        <v>951</v>
      </c>
      <c r="C169" s="64"/>
      <c r="D169" s="64" t="s">
        <v>179</v>
      </c>
      <c r="E169" s="101">
        <v>0.72947</v>
      </c>
      <c r="F169" s="2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3"/>
      <c r="V169" s="49"/>
      <c r="W169" s="45"/>
    </row>
    <row r="170" spans="1:23" ht="20.25" customHeight="1" outlineLevel="5" thickBot="1">
      <c r="A170" s="62" t="s">
        <v>97</v>
      </c>
      <c r="B170" s="63">
        <v>951</v>
      </c>
      <c r="C170" s="64"/>
      <c r="D170" s="64" t="s">
        <v>180</v>
      </c>
      <c r="E170" s="101">
        <v>259</v>
      </c>
      <c r="F170" s="2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3"/>
      <c r="V170" s="49"/>
      <c r="W170" s="45"/>
    </row>
    <row r="171" spans="1:23" ht="26.25" customHeight="1" outlineLevel="5" thickBot="1">
      <c r="A171" s="121" t="s">
        <v>90</v>
      </c>
      <c r="B171" s="16">
        <v>951</v>
      </c>
      <c r="C171" s="9"/>
      <c r="D171" s="9" t="s">
        <v>104</v>
      </c>
      <c r="E171" s="102">
        <f>E172</f>
        <v>18.61168</v>
      </c>
      <c r="F171" s="2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3"/>
      <c r="V171" s="49"/>
      <c r="W171" s="45"/>
    </row>
    <row r="172" spans="1:23" ht="24" customHeight="1" outlineLevel="5" thickBot="1">
      <c r="A172" s="62" t="s">
        <v>211</v>
      </c>
      <c r="B172" s="84">
        <v>951</v>
      </c>
      <c r="C172" s="64"/>
      <c r="D172" s="64" t="s">
        <v>210</v>
      </c>
      <c r="E172" s="66">
        <v>18.61168</v>
      </c>
      <c r="F172" s="2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3"/>
      <c r="V172" s="49"/>
      <c r="W172" s="45"/>
    </row>
    <row r="173" spans="1:23" ht="24" customHeight="1" outlineLevel="5" thickBot="1">
      <c r="A173" s="8" t="s">
        <v>11</v>
      </c>
      <c r="B173" s="16">
        <v>951</v>
      </c>
      <c r="C173" s="9"/>
      <c r="D173" s="9" t="s">
        <v>104</v>
      </c>
      <c r="E173" s="102">
        <f>E174</f>
        <v>1852</v>
      </c>
      <c r="F173" s="2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33"/>
      <c r="V173" s="49"/>
      <c r="W173" s="45"/>
    </row>
    <row r="174" spans="1:23" ht="37.5" customHeight="1" outlineLevel="5" thickBot="1">
      <c r="A174" s="83" t="s">
        <v>83</v>
      </c>
      <c r="B174" s="84">
        <v>951</v>
      </c>
      <c r="C174" s="64"/>
      <c r="D174" s="64" t="s">
        <v>163</v>
      </c>
      <c r="E174" s="66">
        <v>1852</v>
      </c>
      <c r="F174" s="23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33"/>
      <c r="V174" s="49"/>
      <c r="W174" s="45"/>
    </row>
    <row r="175" spans="1:23" ht="19.5" outlineLevel="6" thickBot="1">
      <c r="A175" s="121" t="s">
        <v>189</v>
      </c>
      <c r="B175" s="16">
        <v>951</v>
      </c>
      <c r="C175" s="9"/>
      <c r="D175" s="9" t="s">
        <v>104</v>
      </c>
      <c r="E175" s="10">
        <f>E176</f>
        <v>27.55715</v>
      </c>
      <c r="F175" s="21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31"/>
      <c r="V175" s="49">
        <v>0</v>
      </c>
      <c r="W175" s="45">
        <f>V175/E173*100</f>
        <v>0</v>
      </c>
    </row>
    <row r="176" spans="1:23" ht="16.5" outlineLevel="6" thickBot="1">
      <c r="A176" s="62" t="s">
        <v>211</v>
      </c>
      <c r="B176" s="63">
        <v>951</v>
      </c>
      <c r="C176" s="64"/>
      <c r="D176" s="64" t="s">
        <v>210</v>
      </c>
      <c r="E176" s="66">
        <v>27.55715</v>
      </c>
      <c r="F176" s="124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50" t="e">
        <f>#REF!</f>
        <v>#REF!</v>
      </c>
      <c r="W176" s="45" t="e">
        <f>V176/E174*100</f>
        <v>#REF!</v>
      </c>
    </row>
    <row r="177" spans="1:23" ht="16.5" outlineLevel="6" thickBot="1">
      <c r="A177" s="8" t="s">
        <v>12</v>
      </c>
      <c r="B177" s="16">
        <v>951</v>
      </c>
      <c r="C177" s="9"/>
      <c r="D177" s="9" t="s">
        <v>174</v>
      </c>
      <c r="E177" s="10">
        <f>E178</f>
        <v>732</v>
      </c>
      <c r="F177" s="117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18"/>
      <c r="W177" s="45"/>
    </row>
    <row r="178" spans="1:23" ht="32.25" outlineLevel="6" thickBot="1">
      <c r="A178" s="62" t="s">
        <v>50</v>
      </c>
      <c r="B178" s="63">
        <v>951</v>
      </c>
      <c r="C178" s="64"/>
      <c r="D178" s="64" t="s">
        <v>181</v>
      </c>
      <c r="E178" s="66">
        <v>732</v>
      </c>
      <c r="F178" s="117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18"/>
      <c r="W178" s="45"/>
    </row>
    <row r="179" spans="1:23" ht="32.25" outlineLevel="6" thickBot="1">
      <c r="A179" s="68" t="s">
        <v>15</v>
      </c>
      <c r="B179" s="16">
        <v>951</v>
      </c>
      <c r="C179" s="9"/>
      <c r="D179" s="9" t="s">
        <v>174</v>
      </c>
      <c r="E179" s="10">
        <f>E180</f>
        <v>2200</v>
      </c>
      <c r="F179" s="56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54"/>
      <c r="W179" s="45"/>
    </row>
    <row r="180" spans="1:23" ht="32.25" outlineLevel="6" thickBot="1">
      <c r="A180" s="67" t="s">
        <v>53</v>
      </c>
      <c r="B180" s="63">
        <v>951</v>
      </c>
      <c r="C180" s="64"/>
      <c r="D180" s="64" t="s">
        <v>182</v>
      </c>
      <c r="E180" s="66">
        <v>2200</v>
      </c>
      <c r="F180" s="123" t="e">
        <f>#REF!</f>
        <v>#REF!</v>
      </c>
      <c r="G180" s="27" t="e">
        <f>#REF!</f>
        <v>#REF!</v>
      </c>
      <c r="H180" s="27" t="e">
        <f>#REF!</f>
        <v>#REF!</v>
      </c>
      <c r="I180" s="27" t="e">
        <f>#REF!</f>
        <v>#REF!</v>
      </c>
      <c r="J180" s="27" t="e">
        <f>#REF!</f>
        <v>#REF!</v>
      </c>
      <c r="K180" s="27" t="e">
        <f>#REF!</f>
        <v>#REF!</v>
      </c>
      <c r="L180" s="27" t="e">
        <f>#REF!</f>
        <v>#REF!</v>
      </c>
      <c r="M180" s="27" t="e">
        <f>#REF!</f>
        <v>#REF!</v>
      </c>
      <c r="N180" s="27" t="e">
        <f>#REF!</f>
        <v>#REF!</v>
      </c>
      <c r="O180" s="27" t="e">
        <f>#REF!</f>
        <v>#REF!</v>
      </c>
      <c r="P180" s="27" t="e">
        <f>#REF!</f>
        <v>#REF!</v>
      </c>
      <c r="Q180" s="27" t="e">
        <f>#REF!</f>
        <v>#REF!</v>
      </c>
      <c r="R180" s="27" t="e">
        <f>#REF!</f>
        <v>#REF!</v>
      </c>
      <c r="S180" s="27" t="e">
        <f>#REF!</f>
        <v>#REF!</v>
      </c>
      <c r="T180" s="27" t="e">
        <f>#REF!</f>
        <v>#REF!</v>
      </c>
      <c r="U180" s="27" t="e">
        <f>#REF!</f>
        <v>#REF!</v>
      </c>
      <c r="V180" s="51" t="e">
        <f>#REF!</f>
        <v>#REF!</v>
      </c>
      <c r="W180" s="45" t="e">
        <f>V180/E178*100</f>
        <v>#REF!</v>
      </c>
    </row>
    <row r="181" spans="1:23" ht="16.5" outlineLevel="6" thickBot="1">
      <c r="A181" s="8" t="s">
        <v>20</v>
      </c>
      <c r="B181" s="16">
        <v>951</v>
      </c>
      <c r="C181" s="9"/>
      <c r="D181" s="9" t="s">
        <v>174</v>
      </c>
      <c r="E181" s="10">
        <f>E182</f>
        <v>0</v>
      </c>
      <c r="F181" s="125" t="e">
        <f>#REF!</f>
        <v>#REF!</v>
      </c>
      <c r="G181" s="28" t="e">
        <f>#REF!</f>
        <v>#REF!</v>
      </c>
      <c r="H181" s="28" t="e">
        <f>#REF!</f>
        <v>#REF!</v>
      </c>
      <c r="I181" s="28" t="e">
        <f>#REF!</f>
        <v>#REF!</v>
      </c>
      <c r="J181" s="28" t="e">
        <f>#REF!</f>
        <v>#REF!</v>
      </c>
      <c r="K181" s="28" t="e">
        <f>#REF!</f>
        <v>#REF!</v>
      </c>
      <c r="L181" s="28" t="e">
        <f>#REF!</f>
        <v>#REF!</v>
      </c>
      <c r="M181" s="28" t="e">
        <f>#REF!</f>
        <v>#REF!</v>
      </c>
      <c r="N181" s="28" t="e">
        <f>#REF!</f>
        <v>#REF!</v>
      </c>
      <c r="O181" s="28" t="e">
        <f>#REF!</f>
        <v>#REF!</v>
      </c>
      <c r="P181" s="28" t="e">
        <f>#REF!</f>
        <v>#REF!</v>
      </c>
      <c r="Q181" s="28" t="e">
        <f>#REF!</f>
        <v>#REF!</v>
      </c>
      <c r="R181" s="28" t="e">
        <f>#REF!</f>
        <v>#REF!</v>
      </c>
      <c r="S181" s="28" t="e">
        <f>#REF!</f>
        <v>#REF!</v>
      </c>
      <c r="T181" s="28" t="e">
        <f>#REF!</f>
        <v>#REF!</v>
      </c>
      <c r="U181" s="28" t="e">
        <f>#REF!</f>
        <v>#REF!</v>
      </c>
      <c r="V181" s="48" t="e">
        <f>#REF!</f>
        <v>#REF!</v>
      </c>
      <c r="W181" s="45" t="e">
        <f aca="true" t="shared" si="2" ref="W181:W186">V181/E179*100</f>
        <v>#REF!</v>
      </c>
    </row>
    <row r="182" spans="1:23" ht="32.25" customHeight="1" outlineLevel="6" thickBot="1">
      <c r="A182" s="62" t="s">
        <v>54</v>
      </c>
      <c r="B182" s="63">
        <v>951</v>
      </c>
      <c r="C182" s="64"/>
      <c r="D182" s="64" t="s">
        <v>183</v>
      </c>
      <c r="E182" s="66">
        <v>0</v>
      </c>
      <c r="F182" s="124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50" t="e">
        <f>#REF!</f>
        <v>#REF!</v>
      </c>
      <c r="W182" s="45" t="e">
        <f t="shared" si="2"/>
        <v>#REF!</v>
      </c>
    </row>
    <row r="183" spans="1:23" ht="18.75" customHeight="1" outlineLevel="6" thickBot="1">
      <c r="A183" s="8" t="s">
        <v>55</v>
      </c>
      <c r="B183" s="16">
        <v>951</v>
      </c>
      <c r="C183" s="9"/>
      <c r="D183" s="9" t="s">
        <v>174</v>
      </c>
      <c r="E183" s="10">
        <f>E184</f>
        <v>100</v>
      </c>
      <c r="F183" s="22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32"/>
      <c r="V183" s="49">
        <v>48.715</v>
      </c>
      <c r="W183" s="45" t="e">
        <f t="shared" si="2"/>
        <v>#DIV/0!</v>
      </c>
    </row>
    <row r="184" spans="1:23" ht="48.75" customHeight="1" outlineLevel="6" thickBot="1">
      <c r="A184" s="62" t="s">
        <v>56</v>
      </c>
      <c r="B184" s="63">
        <v>951</v>
      </c>
      <c r="C184" s="64"/>
      <c r="D184" s="64" t="s">
        <v>184</v>
      </c>
      <c r="E184" s="66">
        <v>100</v>
      </c>
      <c r="F184" s="124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50" t="e">
        <f>#REF!</f>
        <v>#REF!</v>
      </c>
      <c r="W184" s="45" t="e">
        <f t="shared" si="2"/>
        <v>#REF!</v>
      </c>
    </row>
    <row r="185" spans="1:23" ht="18" customHeight="1" outlineLevel="6" thickBot="1">
      <c r="A185" s="68" t="s">
        <v>21</v>
      </c>
      <c r="B185" s="16">
        <v>951</v>
      </c>
      <c r="C185" s="9"/>
      <c r="D185" s="9" t="s">
        <v>174</v>
      </c>
      <c r="E185" s="10">
        <f>E186+E187</f>
        <v>21210</v>
      </c>
      <c r="F185" s="126" t="e">
        <f>#REF!</f>
        <v>#REF!</v>
      </c>
      <c r="G185" s="25" t="e">
        <f>#REF!</f>
        <v>#REF!</v>
      </c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 t="e">
        <f>#REF!</f>
        <v>#REF!</v>
      </c>
      <c r="O185" s="25" t="e">
        <f>#REF!</f>
        <v>#REF!</v>
      </c>
      <c r="P185" s="25" t="e">
        <f>#REF!</f>
        <v>#REF!</v>
      </c>
      <c r="Q185" s="25" t="e">
        <f>#REF!</f>
        <v>#REF!</v>
      </c>
      <c r="R185" s="25" t="e">
        <f>#REF!</f>
        <v>#REF!</v>
      </c>
      <c r="S185" s="25" t="e">
        <f>#REF!</f>
        <v>#REF!</v>
      </c>
      <c r="T185" s="25" t="e">
        <f>#REF!</f>
        <v>#REF!</v>
      </c>
      <c r="U185" s="25" t="e">
        <f>#REF!</f>
        <v>#REF!</v>
      </c>
      <c r="V185" s="53" t="e">
        <f>#REF!</f>
        <v>#REF!</v>
      </c>
      <c r="W185" s="45" t="e">
        <f t="shared" si="2"/>
        <v>#REF!</v>
      </c>
    </row>
    <row r="186" spans="1:23" ht="48" outlineLevel="6" thickBot="1">
      <c r="A186" s="62" t="s">
        <v>57</v>
      </c>
      <c r="B186" s="63">
        <v>951</v>
      </c>
      <c r="C186" s="64"/>
      <c r="D186" s="64" t="s">
        <v>185</v>
      </c>
      <c r="E186" s="66">
        <v>3396.371</v>
      </c>
      <c r="F186" s="125" t="e">
        <f>#REF!</f>
        <v>#REF!</v>
      </c>
      <c r="G186" s="28" t="e">
        <f>#REF!</f>
        <v>#REF!</v>
      </c>
      <c r="H186" s="28" t="e">
        <f>#REF!</f>
        <v>#REF!</v>
      </c>
      <c r="I186" s="28" t="e">
        <f>#REF!</f>
        <v>#REF!</v>
      </c>
      <c r="J186" s="28" t="e">
        <f>#REF!</f>
        <v>#REF!</v>
      </c>
      <c r="K186" s="28" t="e">
        <f>#REF!</f>
        <v>#REF!</v>
      </c>
      <c r="L186" s="28" t="e">
        <f>#REF!</f>
        <v>#REF!</v>
      </c>
      <c r="M186" s="28" t="e">
        <f>#REF!</f>
        <v>#REF!</v>
      </c>
      <c r="N186" s="28" t="e">
        <f>#REF!</f>
        <v>#REF!</v>
      </c>
      <c r="O186" s="28" t="e">
        <f>#REF!</f>
        <v>#REF!</v>
      </c>
      <c r="P186" s="28" t="e">
        <f>#REF!</f>
        <v>#REF!</v>
      </c>
      <c r="Q186" s="28" t="e">
        <f>#REF!</f>
        <v>#REF!</v>
      </c>
      <c r="R186" s="28" t="e">
        <f>#REF!</f>
        <v>#REF!</v>
      </c>
      <c r="S186" s="28" t="e">
        <f>#REF!</f>
        <v>#REF!</v>
      </c>
      <c r="T186" s="28" t="e">
        <f>#REF!</f>
        <v>#REF!</v>
      </c>
      <c r="U186" s="28" t="e">
        <f>#REF!</f>
        <v>#REF!</v>
      </c>
      <c r="V186" s="52" t="e">
        <f>#REF!</f>
        <v>#REF!</v>
      </c>
      <c r="W186" s="45" t="e">
        <f t="shared" si="2"/>
        <v>#REF!</v>
      </c>
    </row>
    <row r="187" spans="1:23" ht="48" outlineLevel="6" thickBot="1">
      <c r="A187" s="62" t="s">
        <v>222</v>
      </c>
      <c r="B187" s="63">
        <v>951</v>
      </c>
      <c r="C187" s="64"/>
      <c r="D187" s="64" t="s">
        <v>223</v>
      </c>
      <c r="E187" s="66">
        <v>17813.629</v>
      </c>
      <c r="F187" s="41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58"/>
      <c r="W187" s="45"/>
    </row>
    <row r="188" spans="1:23" ht="33.75" customHeight="1" outlineLevel="6" thickBot="1">
      <c r="A188" s="127" t="s">
        <v>19</v>
      </c>
      <c r="B188" s="128" t="s">
        <v>18</v>
      </c>
      <c r="C188" s="129"/>
      <c r="D188" s="128" t="s">
        <v>161</v>
      </c>
      <c r="E188" s="130">
        <f>E200+E191+E189+E198+E196+E194</f>
        <v>21533.34084</v>
      </c>
      <c r="F188" s="41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8"/>
      <c r="W188" s="45"/>
    </row>
    <row r="189" spans="1:23" ht="33.75" customHeight="1" outlineLevel="6" thickBot="1">
      <c r="A189" s="121" t="s">
        <v>100</v>
      </c>
      <c r="B189" s="134" t="s">
        <v>18</v>
      </c>
      <c r="C189" s="135"/>
      <c r="D189" s="134" t="s">
        <v>174</v>
      </c>
      <c r="E189" s="112">
        <f>E190</f>
        <v>4514.64469</v>
      </c>
      <c r="F189" s="41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8"/>
      <c r="W189" s="45"/>
    </row>
    <row r="190" spans="1:23" ht="16.5" outlineLevel="6" thickBot="1">
      <c r="A190" s="62" t="s">
        <v>211</v>
      </c>
      <c r="B190" s="136" t="s">
        <v>18</v>
      </c>
      <c r="C190" s="137"/>
      <c r="D190" s="136" t="s">
        <v>210</v>
      </c>
      <c r="E190" s="111">
        <v>4514.64469</v>
      </c>
      <c r="F190" s="122" t="e">
        <f>#REF!+#REF!</f>
        <v>#REF!</v>
      </c>
      <c r="G190" s="24" t="e">
        <f>#REF!+#REF!</f>
        <v>#REF!</v>
      </c>
      <c r="H190" s="24" t="e">
        <f>#REF!+#REF!</f>
        <v>#REF!</v>
      </c>
      <c r="I190" s="24" t="e">
        <f>#REF!+#REF!</f>
        <v>#REF!</v>
      </c>
      <c r="J190" s="24" t="e">
        <f>#REF!+#REF!</f>
        <v>#REF!</v>
      </c>
      <c r="K190" s="24" t="e">
        <f>#REF!+#REF!</f>
        <v>#REF!</v>
      </c>
      <c r="L190" s="24" t="e">
        <f>#REF!+#REF!</f>
        <v>#REF!</v>
      </c>
      <c r="M190" s="24" t="e">
        <f>#REF!+#REF!</f>
        <v>#REF!</v>
      </c>
      <c r="N190" s="24" t="e">
        <f>#REF!+#REF!</f>
        <v>#REF!</v>
      </c>
      <c r="O190" s="24" t="e">
        <f>#REF!+#REF!</f>
        <v>#REF!</v>
      </c>
      <c r="P190" s="24" t="e">
        <f>#REF!+#REF!</f>
        <v>#REF!</v>
      </c>
      <c r="Q190" s="24" t="e">
        <f>#REF!+#REF!</f>
        <v>#REF!</v>
      </c>
      <c r="R190" s="24" t="e">
        <f>#REF!+#REF!</f>
        <v>#REF!</v>
      </c>
      <c r="S190" s="24" t="e">
        <f>#REF!+#REF!</f>
        <v>#REF!</v>
      </c>
      <c r="T190" s="24" t="e">
        <f>#REF!+#REF!</f>
        <v>#REF!</v>
      </c>
      <c r="U190" s="24" t="e">
        <f>#REF!+#REF!</f>
        <v>#REF!</v>
      </c>
      <c r="V190" s="46" t="e">
        <f>#REF!+#REF!</f>
        <v>#REF!</v>
      </c>
      <c r="W190" s="45" t="e">
        <f>V190/E188*100</f>
        <v>#REF!</v>
      </c>
    </row>
    <row r="191" spans="1:23" ht="16.5" outlineLevel="6" thickBot="1">
      <c r="A191" s="121" t="s">
        <v>90</v>
      </c>
      <c r="B191" s="134" t="s">
        <v>18</v>
      </c>
      <c r="C191" s="135"/>
      <c r="D191" s="134" t="s">
        <v>174</v>
      </c>
      <c r="E191" s="112">
        <f>E193+E192</f>
        <v>12173.69615</v>
      </c>
      <c r="F191" s="106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8"/>
      <c r="W191" s="45"/>
    </row>
    <row r="192" spans="1:23" ht="16.5" outlineLevel="6" thickBot="1">
      <c r="A192" s="62" t="s">
        <v>211</v>
      </c>
      <c r="B192" s="136" t="s">
        <v>18</v>
      </c>
      <c r="C192" s="137"/>
      <c r="D192" s="136" t="s">
        <v>210</v>
      </c>
      <c r="E192" s="111">
        <v>12173.69615</v>
      </c>
      <c r="F192" s="106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8"/>
      <c r="W192" s="45"/>
    </row>
    <row r="193" spans="1:23" ht="16.5" outlineLevel="6" thickBot="1">
      <c r="A193" s="62" t="s">
        <v>82</v>
      </c>
      <c r="B193" s="136" t="s">
        <v>18</v>
      </c>
      <c r="C193" s="137"/>
      <c r="D193" s="136" t="s">
        <v>165</v>
      </c>
      <c r="E193" s="111">
        <v>0</v>
      </c>
      <c r="F193" s="106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8"/>
      <c r="W193" s="45"/>
    </row>
    <row r="194" spans="1:23" ht="16.5" outlineLevel="6" thickBot="1">
      <c r="A194" s="121" t="s">
        <v>212</v>
      </c>
      <c r="B194" s="134" t="s">
        <v>18</v>
      </c>
      <c r="C194" s="135"/>
      <c r="D194" s="134" t="s">
        <v>174</v>
      </c>
      <c r="E194" s="112">
        <f>E195</f>
        <v>0</v>
      </c>
      <c r="F194" s="106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8"/>
      <c r="W194" s="45"/>
    </row>
    <row r="195" spans="1:23" ht="16.5" outlineLevel="6" thickBot="1">
      <c r="A195" s="62" t="s">
        <v>211</v>
      </c>
      <c r="B195" s="136" t="s">
        <v>18</v>
      </c>
      <c r="C195" s="137"/>
      <c r="D195" s="136" t="s">
        <v>210</v>
      </c>
      <c r="E195" s="111">
        <v>0</v>
      </c>
      <c r="F195" s="106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8"/>
      <c r="W195" s="45"/>
    </row>
    <row r="196" spans="1:23" ht="16.5" outlineLevel="6" thickBot="1">
      <c r="A196" s="8" t="s">
        <v>11</v>
      </c>
      <c r="B196" s="134" t="s">
        <v>18</v>
      </c>
      <c r="C196" s="135"/>
      <c r="D196" s="134" t="s">
        <v>174</v>
      </c>
      <c r="E196" s="112">
        <f>E197</f>
        <v>0</v>
      </c>
      <c r="F196" s="106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8"/>
      <c r="W196" s="45"/>
    </row>
    <row r="197" spans="1:23" ht="16.5" outlineLevel="6" thickBot="1">
      <c r="A197" s="62" t="s">
        <v>82</v>
      </c>
      <c r="B197" s="136" t="s">
        <v>18</v>
      </c>
      <c r="C197" s="137"/>
      <c r="D197" s="136" t="s">
        <v>165</v>
      </c>
      <c r="E197" s="111">
        <v>0</v>
      </c>
      <c r="F197" s="106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8"/>
      <c r="W197" s="45"/>
    </row>
    <row r="198" spans="1:23" ht="16.5" outlineLevel="6" thickBot="1">
      <c r="A198" s="8" t="s">
        <v>190</v>
      </c>
      <c r="B198" s="16">
        <v>953</v>
      </c>
      <c r="C198" s="9"/>
      <c r="D198" s="9" t="s">
        <v>174</v>
      </c>
      <c r="E198" s="102">
        <f>E199</f>
        <v>0</v>
      </c>
      <c r="F198" s="106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8"/>
      <c r="W198" s="45"/>
    </row>
    <row r="199" spans="1:23" ht="32.25" outlineLevel="6" thickBot="1">
      <c r="A199" s="67" t="s">
        <v>191</v>
      </c>
      <c r="B199" s="63">
        <v>953</v>
      </c>
      <c r="C199" s="64"/>
      <c r="D199" s="64" t="s">
        <v>192</v>
      </c>
      <c r="E199" s="101">
        <v>0</v>
      </c>
      <c r="F199" s="106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8"/>
      <c r="W199" s="45"/>
    </row>
    <row r="200" spans="1:23" ht="16.5" outlineLevel="6" thickBot="1">
      <c r="A200" s="8" t="s">
        <v>14</v>
      </c>
      <c r="B200" s="16">
        <v>953</v>
      </c>
      <c r="C200" s="9"/>
      <c r="D200" s="9" t="s">
        <v>174</v>
      </c>
      <c r="E200" s="102">
        <f>E201</f>
        <v>4845</v>
      </c>
      <c r="F200" s="106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8"/>
      <c r="W200" s="45"/>
    </row>
    <row r="201" spans="1:23" ht="48" outlineLevel="6" thickBot="1">
      <c r="A201" s="67" t="s">
        <v>67</v>
      </c>
      <c r="B201" s="63">
        <v>953</v>
      </c>
      <c r="C201" s="64"/>
      <c r="D201" s="64" t="s">
        <v>186</v>
      </c>
      <c r="E201" s="101">
        <v>4845</v>
      </c>
      <c r="F201" s="106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8"/>
      <c r="W201" s="45"/>
    </row>
    <row r="202" spans="1:23" ht="19.5" outlineLevel="6" thickBot="1">
      <c r="A202" s="37" t="s">
        <v>3</v>
      </c>
      <c r="B202" s="37"/>
      <c r="C202" s="37"/>
      <c r="D202" s="37"/>
      <c r="E202" s="139">
        <f>E13+E131</f>
        <v>962074.00629</v>
      </c>
      <c r="F202" s="41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54"/>
      <c r="W202" s="45"/>
    </row>
    <row r="203" spans="1:23" ht="49.5" customHeight="1" outlineLevel="6">
      <c r="A203" s="1"/>
      <c r="B203" s="19"/>
      <c r="C203" s="1"/>
      <c r="D203" s="1"/>
      <c r="E203" s="1"/>
      <c r="F203" s="41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54"/>
      <c r="W203" s="45"/>
    </row>
    <row r="204" spans="1:23" ht="18.75">
      <c r="A204" s="3"/>
      <c r="B204" s="3"/>
      <c r="C204" s="3"/>
      <c r="D204" s="3"/>
      <c r="E204" s="3"/>
      <c r="F204" s="29" t="e">
        <f>#REF!+#REF!+F190+F134</f>
        <v>#REF!</v>
      </c>
      <c r="G204" s="29" t="e">
        <f>#REF!+#REF!+G190+G134</f>
        <v>#REF!</v>
      </c>
      <c r="H204" s="29" t="e">
        <f>#REF!+#REF!+H190+H134</f>
        <v>#REF!</v>
      </c>
      <c r="I204" s="29" t="e">
        <f>#REF!+#REF!+I190+I134</f>
        <v>#REF!</v>
      </c>
      <c r="J204" s="29" t="e">
        <f>#REF!+#REF!+J190+J134</f>
        <v>#REF!</v>
      </c>
      <c r="K204" s="29" t="e">
        <f>#REF!+#REF!+K190+K134</f>
        <v>#REF!</v>
      </c>
      <c r="L204" s="29" t="e">
        <f>#REF!+#REF!+L190+L134</f>
        <v>#REF!</v>
      </c>
      <c r="M204" s="29" t="e">
        <f>#REF!+#REF!+M190+M134</f>
        <v>#REF!</v>
      </c>
      <c r="N204" s="29" t="e">
        <f>#REF!+#REF!+N190+N134</f>
        <v>#REF!</v>
      </c>
      <c r="O204" s="29" t="e">
        <f>#REF!+#REF!+O190+O134</f>
        <v>#REF!</v>
      </c>
      <c r="P204" s="29" t="e">
        <f>#REF!+#REF!+P190+P134</f>
        <v>#REF!</v>
      </c>
      <c r="Q204" s="29" t="e">
        <f>#REF!+#REF!+Q190+Q134</f>
        <v>#REF!</v>
      </c>
      <c r="R204" s="29" t="e">
        <f>#REF!+#REF!+R190+R134</f>
        <v>#REF!</v>
      </c>
      <c r="S204" s="29" t="e">
        <f>#REF!+#REF!+S190+S134</f>
        <v>#REF!</v>
      </c>
      <c r="T204" s="29" t="e">
        <f>#REF!+#REF!+T190+T134</f>
        <v>#REF!</v>
      </c>
      <c r="U204" s="29" t="e">
        <f>#REF!+#REF!+U190+U134</f>
        <v>#REF!</v>
      </c>
      <c r="V204" s="55" t="e">
        <f>#REF!+#REF!+V190+V134</f>
        <v>#REF!</v>
      </c>
      <c r="W204" s="42" t="e">
        <f>V204/E202*100</f>
        <v>#REF!</v>
      </c>
    </row>
    <row r="205" spans="5:21" ht="15.75">
      <c r="E205" s="14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5:21" ht="15.75">
      <c r="E206" s="140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</sheetData>
  <sheetProtection/>
  <autoFilter ref="A12:E202"/>
  <mergeCells count="8">
    <mergeCell ref="A10:T10"/>
    <mergeCell ref="B5:U5"/>
    <mergeCell ref="B6:U6"/>
    <mergeCell ref="A9:T9"/>
    <mergeCell ref="B7:T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2018-06-03T21:47:22Z</cp:lastPrinted>
  <dcterms:created xsi:type="dcterms:W3CDTF">2008-11-11T04:53:42Z</dcterms:created>
  <dcterms:modified xsi:type="dcterms:W3CDTF">2019-03-27T00:58:28Z</dcterms:modified>
  <cp:category/>
  <cp:version/>
  <cp:contentType/>
  <cp:contentStatus/>
</cp:coreProperties>
</file>